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2835" firstSheet="1" activeTab="3"/>
  </bookViews>
  <sheets>
    <sheet name="ASISTENCIA" sheetId="1" r:id="rId1"/>
    <sheet name="NOTAS" sheetId="2" r:id="rId2"/>
    <sheet name="RENDIMIENTO DE ALUMNOS " sheetId="3" r:id="rId3"/>
    <sheet name="ASIST. TEC. APLIC." sheetId="4" r:id="rId4"/>
    <sheet name="GRUPOS" sheetId="5" r:id="rId5"/>
  </sheets>
  <calcPr calcId="124519"/>
</workbook>
</file>

<file path=xl/calcChain.xml><?xml version="1.0" encoding="utf-8"?>
<calcChain xmlns="http://schemas.openxmlformats.org/spreadsheetml/2006/main">
  <c r="AF7" i="4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6"/>
  <c r="D6" i="2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5"/>
  <c r="AE7" i="4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6"/>
  <c r="V27"/>
  <c r="V28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6"/>
  <c r="T27"/>
  <c r="U27"/>
  <c r="T28"/>
  <c r="U28"/>
  <c r="E28" i="2"/>
  <c r="F28"/>
  <c r="G28"/>
  <c r="E29"/>
  <c r="F29"/>
  <c r="G29"/>
  <c r="E30"/>
  <c r="F30"/>
  <c r="G30"/>
  <c r="S27" i="4"/>
  <c r="S28"/>
  <c r="Q27"/>
  <c r="R27"/>
  <c r="Q28"/>
  <c r="R28"/>
  <c r="P27"/>
  <c r="P28"/>
  <c r="O27"/>
  <c r="O28"/>
  <c r="N27"/>
  <c r="N28"/>
  <c r="M27"/>
  <c r="M28"/>
  <c r="H27"/>
  <c r="I27"/>
  <c r="J27"/>
  <c r="K27"/>
  <c r="L27"/>
  <c r="H28"/>
  <c r="I28"/>
  <c r="J28"/>
  <c r="K28"/>
  <c r="L28"/>
  <c r="E28"/>
  <c r="F28"/>
  <c r="G28"/>
  <c r="D28"/>
  <c r="E27"/>
  <c r="F27"/>
  <c r="G27"/>
  <c r="D27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D12" i="3"/>
  <c r="E12"/>
  <c r="D13"/>
  <c r="E13"/>
  <c r="D14"/>
  <c r="E14"/>
  <c r="D15"/>
  <c r="E15"/>
  <c r="D16"/>
  <c r="E16"/>
  <c r="E17"/>
  <c r="D18"/>
  <c r="E18"/>
  <c r="D19"/>
  <c r="E19"/>
  <c r="E20"/>
  <c r="E21"/>
  <c r="E22"/>
  <c r="D23"/>
  <c r="E23"/>
  <c r="D24"/>
  <c r="E24"/>
  <c r="D25"/>
  <c r="E25"/>
  <c r="D26"/>
  <c r="E26"/>
  <c r="E27"/>
  <c r="D28"/>
  <c r="E28"/>
  <c r="D29"/>
  <c r="E29"/>
  <c r="D30"/>
  <c r="E30"/>
  <c r="D31"/>
  <c r="E31"/>
  <c r="E11"/>
  <c r="D11"/>
  <c r="C30" i="2"/>
  <c r="D30"/>
  <c r="D29"/>
  <c r="C29"/>
  <c r="D28"/>
  <c r="C28"/>
  <c r="B23"/>
  <c r="B29" i="3" s="1"/>
  <c r="A23" i="2"/>
  <c r="B5"/>
  <c r="B11" i="3" s="1"/>
  <c r="B17" i="2"/>
  <c r="B23" i="3" s="1"/>
  <c r="B18" i="2"/>
  <c r="B24" i="3" s="1"/>
  <c r="B7" i="2"/>
  <c r="B13" i="3" s="1"/>
  <c r="B12" i="2"/>
  <c r="B18" i="3" s="1"/>
  <c r="B25" i="2"/>
  <c r="B31" i="3" s="1"/>
  <c r="B20" i="2"/>
  <c r="B26" i="3" s="1"/>
  <c r="B10" i="2"/>
  <c r="B16" i="3" s="1"/>
  <c r="B13" i="2"/>
  <c r="B19" i="3" s="1"/>
  <c r="B6" i="2"/>
  <c r="B12" i="3" s="1"/>
  <c r="B8" i="2"/>
  <c r="B14" i="3" s="1"/>
  <c r="B24" i="2"/>
  <c r="B30" i="3" s="1"/>
  <c r="B9" i="2"/>
  <c r="B15" i="3" s="1"/>
  <c r="B11" i="2"/>
  <c r="B17" i="3" s="1"/>
  <c r="B16" i="2"/>
  <c r="B22" i="3" s="1"/>
  <c r="B21" i="2"/>
  <c r="B27" i="3" s="1"/>
  <c r="B14" i="2"/>
  <c r="B20" i="3" s="1"/>
  <c r="B22" i="2"/>
  <c r="B28" i="3" s="1"/>
  <c r="B15" i="2"/>
  <c r="B21" i="3" s="1"/>
  <c r="B19" i="2"/>
  <c r="B25" i="3" s="1"/>
  <c r="B3" i="2"/>
  <c r="A3"/>
  <c r="A5"/>
  <c r="A17"/>
  <c r="A18"/>
  <c r="A7"/>
  <c r="A12"/>
  <c r="A25"/>
  <c r="A20"/>
  <c r="A10"/>
  <c r="A13"/>
  <c r="A6"/>
  <c r="A8"/>
  <c r="A24"/>
  <c r="A9"/>
  <c r="A11"/>
  <c r="A16"/>
  <c r="A21"/>
  <c r="A14"/>
  <c r="A22"/>
  <c r="A15"/>
  <c r="A19"/>
</calcChain>
</file>

<file path=xl/sharedStrings.xml><?xml version="1.0" encoding="utf-8"?>
<sst xmlns="http://schemas.openxmlformats.org/spreadsheetml/2006/main" count="698" uniqueCount="63">
  <si>
    <t>N°</t>
  </si>
  <si>
    <t>ALUMNOS</t>
  </si>
  <si>
    <t>AYBAR, FERNANDA</t>
  </si>
  <si>
    <t>NIEVA, ROCIO</t>
  </si>
  <si>
    <t>ORTIZ, ROXANA</t>
  </si>
  <si>
    <t>CARRIZO, VANESSA</t>
  </si>
  <si>
    <t>GONZALEZ, DEOLINDA</t>
  </si>
  <si>
    <t>ZALAZAR, GLORIA</t>
  </si>
  <si>
    <t>RODRIGUEZ, CECILIA</t>
  </si>
  <si>
    <t>FERNANDEZ, ROMINA</t>
  </si>
  <si>
    <t>HERRERA, ELIANA</t>
  </si>
  <si>
    <t>ARAGON, LUCIA</t>
  </si>
  <si>
    <t>CORDOBA, MARIA JOSE</t>
  </si>
  <si>
    <t>YAPURA, CINTHIA</t>
  </si>
  <si>
    <t>DIAZ, VALERIA</t>
  </si>
  <si>
    <t>GAITAN, ANYELEN</t>
  </si>
  <si>
    <t>MOYA, ANGELO</t>
  </si>
  <si>
    <t>RODRIGUEZ, GISELLA</t>
  </si>
  <si>
    <t>ROMERO, NATALIA</t>
  </si>
  <si>
    <t>MIRANDA, AMIRA</t>
  </si>
  <si>
    <t>RIOS, REBECA</t>
  </si>
  <si>
    <t>P</t>
  </si>
  <si>
    <t>A</t>
  </si>
  <si>
    <t>VASQUEZ, PAULA</t>
  </si>
  <si>
    <t>P1</t>
  </si>
  <si>
    <t>REC1</t>
  </si>
  <si>
    <t>REC2</t>
  </si>
  <si>
    <t>P2</t>
  </si>
  <si>
    <t>TOTAL</t>
  </si>
  <si>
    <t>APROBADOS</t>
  </si>
  <si>
    <t>DESPROBADOS</t>
  </si>
  <si>
    <t>MATURANA, MELISSA</t>
  </si>
  <si>
    <t>INSTITUTO DE ESTUDIO SUPERIORES " JUAN MANUEL CHAVARRIA"</t>
  </si>
  <si>
    <t>INFORME FINAL DE PROFESORES (Condición acadédmica de los alumnos)</t>
  </si>
  <si>
    <t>FECHA/DEV:…10/07/2013</t>
  </si>
  <si>
    <t>ASIGNATURA: INF. EDUCATIVA</t>
  </si>
  <si>
    <t>APELLIDO Y NOMBRES</t>
  </si>
  <si>
    <t>PRACTICOS</t>
  </si>
  <si>
    <t>PARCIALES</t>
  </si>
  <si>
    <t>REC. 1</t>
  </si>
  <si>
    <t>REC.2</t>
  </si>
  <si>
    <t>CONDICION</t>
  </si>
  <si>
    <t>-----</t>
  </si>
  <si>
    <t>REGULAR</t>
  </si>
  <si>
    <t>----------</t>
  </si>
  <si>
    <t>Nota: en caso de no entregar los informes en tiempo y forma establecidos los alumnos serán consignados como Regulares</t>
  </si>
  <si>
    <t>AÑO/DIV: 3 "A"</t>
  </si>
  <si>
    <t>CARRERA:PROF. EN EDUC. ESP. INTELECTUALES</t>
  </si>
  <si>
    <t>PRESENTES</t>
  </si>
  <si>
    <t>AUSENTES</t>
  </si>
  <si>
    <t>R</t>
  </si>
  <si>
    <t>p</t>
  </si>
  <si>
    <t>1/2 F</t>
  </si>
  <si>
    <t>SIN ACTIVIDAD</t>
  </si>
  <si>
    <t>VASQUEZ, PAULA ALEJANDRA</t>
  </si>
  <si>
    <t>TPN 1</t>
  </si>
  <si>
    <t>ACCESO WEB</t>
  </si>
  <si>
    <t>TOTAL AUSENTE</t>
  </si>
  <si>
    <t>TOTAL PRESENTE</t>
  </si>
  <si>
    <t>TOTAL CLASES</t>
  </si>
  <si>
    <t>TPN 2</t>
  </si>
  <si>
    <t>ASISTENCIA %</t>
  </si>
  <si>
    <t>ESTADO</t>
  </si>
</sst>
</file>

<file path=xl/styles.xml><?xml version="1.0" encoding="utf-8"?>
<styleSheet xmlns="http://schemas.openxmlformats.org/spreadsheetml/2006/main">
  <numFmts count="1">
    <numFmt numFmtId="164" formatCode="dd\-m"/>
  </numFmts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/>
    <xf numFmtId="0" fontId="1" fillId="0" borderId="4" xfId="0" applyFont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6" fillId="0" borderId="14" xfId="0" applyFont="1" applyBorder="1"/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" fontId="7" fillId="0" borderId="0" xfId="0" applyNumberFormat="1" applyFont="1"/>
    <xf numFmtId="16" fontId="0" fillId="0" borderId="0" xfId="0" applyNumberFormat="1"/>
    <xf numFmtId="0" fontId="0" fillId="0" borderId="0" xfId="0" applyFill="1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4" fontId="0" fillId="0" borderId="18" xfId="0" applyNumberFormat="1" applyBorder="1"/>
    <xf numFmtId="4" fontId="2" fillId="0" borderId="18" xfId="0" applyNumberFormat="1" applyFont="1" applyBorder="1"/>
    <xf numFmtId="0" fontId="8" fillId="0" borderId="18" xfId="0" applyFont="1" applyBorder="1" applyAlignment="1">
      <alignment horizontal="center" vertical="center"/>
    </xf>
    <xf numFmtId="16" fontId="2" fillId="0" borderId="0" xfId="0" applyNumberFormat="1" applyFont="1"/>
    <xf numFmtId="4" fontId="2" fillId="0" borderId="18" xfId="0" applyNumberFormat="1" applyFont="1" applyBorder="1" applyAlignment="1">
      <alignment horizont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" fontId="0" fillId="0" borderId="0" xfId="1" applyNumberFormat="1" applyFont="1"/>
  </cellXfs>
  <cellStyles count="2">
    <cellStyle name="Normal" xfId="0" builtinId="0"/>
    <cellStyle name="Porcentual" xfId="1" builtinId="5"/>
  </cellStyles>
  <dxfs count="11">
    <dxf>
      <font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5"/>
  <sheetViews>
    <sheetView topLeftCell="A3" workbookViewId="0">
      <selection activeCell="B22" sqref="B22"/>
    </sheetView>
  </sheetViews>
  <sheetFormatPr baseColWidth="10" defaultRowHeight="15"/>
  <cols>
    <col min="2" max="2" width="21.7109375" bestFit="1" customWidth="1"/>
    <col min="3" max="11" width="5.85546875" customWidth="1"/>
    <col min="12" max="25" width="5.7109375" customWidth="1"/>
  </cols>
  <sheetData>
    <row r="4" spans="1:11" ht="15.75">
      <c r="A4" s="3" t="s">
        <v>0</v>
      </c>
      <c r="B4" s="3" t="s">
        <v>1</v>
      </c>
      <c r="C4" s="1">
        <v>41415</v>
      </c>
      <c r="D4" s="1">
        <v>41436</v>
      </c>
      <c r="E4" s="1"/>
      <c r="F4" s="1">
        <v>41443</v>
      </c>
      <c r="G4" s="1">
        <v>41450</v>
      </c>
      <c r="H4" s="1">
        <v>41453</v>
      </c>
      <c r="I4" s="1">
        <v>41457</v>
      </c>
      <c r="J4" s="1"/>
      <c r="K4" s="1"/>
    </row>
    <row r="5" spans="1:11">
      <c r="A5">
        <v>1</v>
      </c>
      <c r="B5" t="s">
        <v>2</v>
      </c>
      <c r="C5" s="2" t="s">
        <v>21</v>
      </c>
      <c r="D5" t="s">
        <v>21</v>
      </c>
      <c r="F5" t="s">
        <v>21</v>
      </c>
      <c r="G5" t="s">
        <v>21</v>
      </c>
      <c r="H5" t="s">
        <v>22</v>
      </c>
      <c r="I5" t="s">
        <v>21</v>
      </c>
    </row>
    <row r="6" spans="1:11">
      <c r="A6">
        <v>2</v>
      </c>
      <c r="B6" t="s">
        <v>3</v>
      </c>
      <c r="C6" s="2" t="s">
        <v>21</v>
      </c>
      <c r="D6" t="s">
        <v>21</v>
      </c>
      <c r="F6" t="s">
        <v>21</v>
      </c>
      <c r="G6" t="s">
        <v>21</v>
      </c>
      <c r="H6" t="s">
        <v>22</v>
      </c>
      <c r="I6" t="s">
        <v>21</v>
      </c>
    </row>
    <row r="7" spans="1:11">
      <c r="A7">
        <v>3</v>
      </c>
      <c r="B7" t="s">
        <v>4</v>
      </c>
      <c r="C7" s="2" t="s">
        <v>21</v>
      </c>
      <c r="D7" t="s">
        <v>21</v>
      </c>
      <c r="F7" t="s">
        <v>21</v>
      </c>
      <c r="G7" t="s">
        <v>21</v>
      </c>
      <c r="H7" t="s">
        <v>21</v>
      </c>
      <c r="I7" t="s">
        <v>21</v>
      </c>
    </row>
    <row r="8" spans="1:11">
      <c r="A8">
        <v>4</v>
      </c>
      <c r="B8" t="s">
        <v>5</v>
      </c>
      <c r="C8" s="2" t="s">
        <v>21</v>
      </c>
      <c r="D8" t="s">
        <v>21</v>
      </c>
      <c r="F8" t="s">
        <v>21</v>
      </c>
      <c r="G8" t="s">
        <v>21</v>
      </c>
      <c r="H8" t="s">
        <v>22</v>
      </c>
      <c r="I8" t="s">
        <v>21</v>
      </c>
    </row>
    <row r="9" spans="1:11">
      <c r="A9">
        <v>5</v>
      </c>
      <c r="B9" t="s">
        <v>6</v>
      </c>
      <c r="C9" s="2" t="s">
        <v>21</v>
      </c>
      <c r="D9" t="s">
        <v>22</v>
      </c>
      <c r="F9" t="s">
        <v>21</v>
      </c>
      <c r="G9" t="s">
        <v>22</v>
      </c>
      <c r="H9" t="s">
        <v>21</v>
      </c>
      <c r="I9" t="s">
        <v>21</v>
      </c>
    </row>
    <row r="10" spans="1:11">
      <c r="A10">
        <v>6</v>
      </c>
      <c r="B10" t="s">
        <v>7</v>
      </c>
      <c r="C10" s="2" t="s">
        <v>21</v>
      </c>
      <c r="D10" t="s">
        <v>21</v>
      </c>
      <c r="F10" t="s">
        <v>21</v>
      </c>
      <c r="G10" t="s">
        <v>22</v>
      </c>
      <c r="H10" t="s">
        <v>21</v>
      </c>
      <c r="I10" t="s">
        <v>21</v>
      </c>
    </row>
    <row r="11" spans="1:11">
      <c r="A11">
        <v>7</v>
      </c>
      <c r="B11" t="s">
        <v>8</v>
      </c>
      <c r="C11" s="2" t="s">
        <v>21</v>
      </c>
      <c r="D11" t="s">
        <v>21</v>
      </c>
      <c r="F11" t="s">
        <v>21</v>
      </c>
      <c r="G11" t="s">
        <v>21</v>
      </c>
      <c r="H11" t="s">
        <v>21</v>
      </c>
      <c r="I11" t="s">
        <v>21</v>
      </c>
    </row>
    <row r="12" spans="1:11">
      <c r="A12">
        <v>8</v>
      </c>
      <c r="B12" t="s">
        <v>9</v>
      </c>
      <c r="C12" s="2" t="s">
        <v>21</v>
      </c>
      <c r="D12" t="s">
        <v>22</v>
      </c>
      <c r="F12" t="s">
        <v>21</v>
      </c>
      <c r="G12" t="s">
        <v>21</v>
      </c>
      <c r="H12" t="s">
        <v>21</v>
      </c>
      <c r="I12" t="s">
        <v>21</v>
      </c>
    </row>
    <row r="13" spans="1:11">
      <c r="A13">
        <v>9</v>
      </c>
      <c r="B13" t="s">
        <v>10</v>
      </c>
      <c r="C13" s="2" t="s">
        <v>21</v>
      </c>
      <c r="D13" t="s">
        <v>21</v>
      </c>
      <c r="F13" t="s">
        <v>21</v>
      </c>
      <c r="G13" t="s">
        <v>21</v>
      </c>
      <c r="H13" t="s">
        <v>21</v>
      </c>
      <c r="I13" t="s">
        <v>21</v>
      </c>
    </row>
    <row r="14" spans="1:11">
      <c r="A14">
        <v>10</v>
      </c>
      <c r="B14" t="s">
        <v>11</v>
      </c>
      <c r="C14" s="2" t="s">
        <v>21</v>
      </c>
      <c r="D14" t="s">
        <v>21</v>
      </c>
      <c r="F14" t="s">
        <v>21</v>
      </c>
      <c r="G14" t="s">
        <v>21</v>
      </c>
      <c r="H14" t="s">
        <v>21</v>
      </c>
      <c r="I14" t="s">
        <v>21</v>
      </c>
    </row>
    <row r="15" spans="1:11">
      <c r="A15">
        <v>11</v>
      </c>
      <c r="B15" t="s">
        <v>12</v>
      </c>
      <c r="C15" s="2" t="s">
        <v>21</v>
      </c>
      <c r="D15" t="s">
        <v>21</v>
      </c>
      <c r="F15" t="s">
        <v>21</v>
      </c>
      <c r="G15" t="s">
        <v>22</v>
      </c>
      <c r="H15" t="s">
        <v>21</v>
      </c>
      <c r="I15" t="s">
        <v>21</v>
      </c>
    </row>
    <row r="16" spans="1:11">
      <c r="A16">
        <v>12</v>
      </c>
      <c r="B16" t="s">
        <v>13</v>
      </c>
      <c r="C16" s="2" t="s">
        <v>21</v>
      </c>
      <c r="D16" t="s">
        <v>21</v>
      </c>
      <c r="F16" t="s">
        <v>21</v>
      </c>
      <c r="G16" t="s">
        <v>22</v>
      </c>
      <c r="H16" t="s">
        <v>21</v>
      </c>
      <c r="I16" t="s">
        <v>21</v>
      </c>
    </row>
    <row r="17" spans="1:9">
      <c r="A17">
        <v>13</v>
      </c>
      <c r="B17" t="s">
        <v>14</v>
      </c>
      <c r="C17" s="2" t="s">
        <v>21</v>
      </c>
      <c r="D17" t="s">
        <v>21</v>
      </c>
      <c r="F17" t="s">
        <v>21</v>
      </c>
      <c r="G17" t="s">
        <v>21</v>
      </c>
      <c r="H17" t="s">
        <v>21</v>
      </c>
      <c r="I17" t="s">
        <v>21</v>
      </c>
    </row>
    <row r="18" spans="1:9">
      <c r="A18">
        <v>14</v>
      </c>
      <c r="B18" t="s">
        <v>15</v>
      </c>
      <c r="C18" s="2" t="s">
        <v>21</v>
      </c>
      <c r="D18" t="s">
        <v>22</v>
      </c>
      <c r="F18" t="s">
        <v>21</v>
      </c>
      <c r="G18" t="s">
        <v>21</v>
      </c>
      <c r="H18" t="s">
        <v>21</v>
      </c>
      <c r="I18" t="s">
        <v>21</v>
      </c>
    </row>
    <row r="19" spans="1:9">
      <c r="A19">
        <v>15</v>
      </c>
      <c r="B19" t="s">
        <v>16</v>
      </c>
      <c r="C19" s="2" t="s">
        <v>21</v>
      </c>
      <c r="D19" t="s">
        <v>22</v>
      </c>
      <c r="F19" t="s">
        <v>21</v>
      </c>
      <c r="G19" t="s">
        <v>21</v>
      </c>
      <c r="H19" t="s">
        <v>21</v>
      </c>
      <c r="I19" t="s">
        <v>21</v>
      </c>
    </row>
    <row r="20" spans="1:9">
      <c r="A20">
        <v>16</v>
      </c>
      <c r="B20" t="s">
        <v>17</v>
      </c>
      <c r="C20" s="2" t="s">
        <v>21</v>
      </c>
      <c r="D20" t="s">
        <v>22</v>
      </c>
      <c r="F20" t="s">
        <v>21</v>
      </c>
      <c r="G20" t="s">
        <v>21</v>
      </c>
      <c r="H20" t="s">
        <v>22</v>
      </c>
      <c r="I20" t="s">
        <v>21</v>
      </c>
    </row>
    <row r="21" spans="1:9">
      <c r="A21">
        <v>17</v>
      </c>
      <c r="B21" t="s">
        <v>31</v>
      </c>
      <c r="C21" s="2" t="s">
        <v>21</v>
      </c>
      <c r="D21" t="s">
        <v>22</v>
      </c>
      <c r="F21" t="s">
        <v>21</v>
      </c>
      <c r="G21" t="s">
        <v>21</v>
      </c>
      <c r="H21" t="s">
        <v>21</v>
      </c>
      <c r="I21" t="s">
        <v>21</v>
      </c>
    </row>
    <row r="22" spans="1:9">
      <c r="A22">
        <v>18</v>
      </c>
      <c r="B22" t="s">
        <v>18</v>
      </c>
      <c r="C22" s="2" t="s">
        <v>21</v>
      </c>
      <c r="D22" t="s">
        <v>21</v>
      </c>
      <c r="F22" t="s">
        <v>21</v>
      </c>
      <c r="G22" t="s">
        <v>21</v>
      </c>
      <c r="H22" t="s">
        <v>21</v>
      </c>
      <c r="I22" t="s">
        <v>21</v>
      </c>
    </row>
    <row r="23" spans="1:9">
      <c r="A23">
        <v>19</v>
      </c>
      <c r="B23" t="s">
        <v>19</v>
      </c>
      <c r="C23" s="2" t="s">
        <v>21</v>
      </c>
      <c r="D23" t="s">
        <v>21</v>
      </c>
      <c r="F23" t="s">
        <v>21</v>
      </c>
      <c r="G23" t="s">
        <v>22</v>
      </c>
      <c r="H23" t="s">
        <v>21</v>
      </c>
      <c r="I23" t="s">
        <v>21</v>
      </c>
    </row>
    <row r="24" spans="1:9">
      <c r="A24">
        <v>20</v>
      </c>
      <c r="B24" t="s">
        <v>20</v>
      </c>
      <c r="C24" s="2" t="s">
        <v>22</v>
      </c>
      <c r="D24" t="s">
        <v>21</v>
      </c>
      <c r="F24" t="s">
        <v>21</v>
      </c>
      <c r="G24" t="s">
        <v>21</v>
      </c>
      <c r="H24" t="s">
        <v>21</v>
      </c>
      <c r="I24" t="s">
        <v>21</v>
      </c>
    </row>
    <row r="25" spans="1:9">
      <c r="A25">
        <v>21</v>
      </c>
      <c r="B25" t="s">
        <v>23</v>
      </c>
      <c r="D25" t="s">
        <v>21</v>
      </c>
      <c r="F25" t="s">
        <v>22</v>
      </c>
      <c r="G25" t="s">
        <v>22</v>
      </c>
      <c r="H25" t="s">
        <v>21</v>
      </c>
      <c r="I25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opLeftCell="A3" workbookViewId="0">
      <selection activeCell="I24" sqref="I24"/>
    </sheetView>
  </sheetViews>
  <sheetFormatPr baseColWidth="10" defaultRowHeight="15"/>
  <cols>
    <col min="2" max="2" width="21.7109375" bestFit="1" customWidth="1"/>
    <col min="3" max="3" width="6.85546875" bestFit="1" customWidth="1"/>
    <col min="4" max="4" width="5.5703125" bestFit="1" customWidth="1"/>
    <col min="5" max="6" width="5.28515625" bestFit="1" customWidth="1"/>
    <col min="7" max="7" width="12.42578125" bestFit="1" customWidth="1"/>
  </cols>
  <sheetData>
    <row r="1" spans="1:8">
      <c r="G1" s="28">
        <v>41579</v>
      </c>
    </row>
    <row r="2" spans="1:8" ht="15.75" thickBot="1">
      <c r="C2" s="35">
        <v>41538</v>
      </c>
      <c r="G2" t="s">
        <v>56</v>
      </c>
    </row>
    <row r="3" spans="1:8" ht="16.5" thickTop="1" thickBot="1">
      <c r="A3" s="30" t="str">
        <f>ASISTENCIA!A4</f>
        <v>N°</v>
      </c>
      <c r="B3" s="30" t="str">
        <f>ASISTENCIA!B4</f>
        <v>ALUMNOS</v>
      </c>
      <c r="C3" s="31" t="s">
        <v>24</v>
      </c>
      <c r="D3" s="31" t="s">
        <v>27</v>
      </c>
      <c r="E3" s="31" t="s">
        <v>25</v>
      </c>
      <c r="F3" s="31" t="s">
        <v>26</v>
      </c>
      <c r="G3" s="32" t="s">
        <v>55</v>
      </c>
      <c r="H3" s="32" t="s">
        <v>60</v>
      </c>
    </row>
    <row r="4" spans="1:8" ht="16.5" thickTop="1" thickBot="1">
      <c r="A4" s="30"/>
      <c r="B4" s="30"/>
      <c r="C4" s="32"/>
      <c r="D4" s="32"/>
      <c r="E4" s="32"/>
      <c r="F4" s="32"/>
      <c r="G4" s="32"/>
      <c r="H4" s="32"/>
    </row>
    <row r="5" spans="1:8" ht="16.5" thickTop="1" thickBot="1">
      <c r="A5" s="30">
        <f>ASISTENCIA!A5</f>
        <v>1</v>
      </c>
      <c r="B5" s="34" t="str">
        <f>ASISTENCIA!B5</f>
        <v>AYBAR, FERNANDA</v>
      </c>
      <c r="C5" s="36">
        <v>9</v>
      </c>
      <c r="D5" s="33">
        <f>AVERAGE(G5:H5)</f>
        <v>10</v>
      </c>
      <c r="E5" s="33"/>
      <c r="F5" s="33"/>
      <c r="G5" s="36">
        <v>10</v>
      </c>
      <c r="H5" s="36">
        <v>10</v>
      </c>
    </row>
    <row r="6" spans="1:8" ht="16.5" thickTop="1" thickBot="1">
      <c r="A6" s="30">
        <f>ASISTENCIA!A14</f>
        <v>10</v>
      </c>
      <c r="B6" s="34" t="str">
        <f>ASISTENCIA!B14</f>
        <v>ARAGON, LUCIA</v>
      </c>
      <c r="C6" s="36">
        <v>9</v>
      </c>
      <c r="D6" s="33">
        <f t="shared" ref="D6:D25" si="0">AVERAGE(G6:H6)</f>
        <v>10</v>
      </c>
      <c r="E6" s="33"/>
      <c r="F6" s="33"/>
      <c r="G6" s="36">
        <v>10</v>
      </c>
      <c r="H6" s="36">
        <v>10</v>
      </c>
    </row>
    <row r="7" spans="1:8" ht="16.5" thickTop="1" thickBot="1">
      <c r="A7" s="30">
        <f>ASISTENCIA!A8</f>
        <v>4</v>
      </c>
      <c r="B7" s="34" t="str">
        <f>ASISTENCIA!B8</f>
        <v>CARRIZO, VANESSA</v>
      </c>
      <c r="C7" s="36">
        <v>8</v>
      </c>
      <c r="D7" s="33">
        <f t="shared" si="0"/>
        <v>9</v>
      </c>
      <c r="E7" s="33"/>
      <c r="F7" s="33"/>
      <c r="G7" s="36">
        <v>9</v>
      </c>
      <c r="H7" s="36">
        <v>9</v>
      </c>
    </row>
    <row r="8" spans="1:8" ht="16.5" thickTop="1" thickBot="1">
      <c r="A8" s="30">
        <f>ASISTENCIA!A15</f>
        <v>11</v>
      </c>
      <c r="B8" s="34" t="str">
        <f>ASISTENCIA!B15</f>
        <v>CORDOBA, MARIA JOSE</v>
      </c>
      <c r="C8" s="36">
        <v>9</v>
      </c>
      <c r="D8" s="33">
        <f t="shared" si="0"/>
        <v>10</v>
      </c>
      <c r="E8" s="33"/>
      <c r="F8" s="33"/>
      <c r="G8" s="36">
        <v>10</v>
      </c>
      <c r="H8" s="36">
        <v>10</v>
      </c>
    </row>
    <row r="9" spans="1:8" ht="16.5" thickTop="1" thickBot="1">
      <c r="A9" s="30">
        <f>ASISTENCIA!A17</f>
        <v>13</v>
      </c>
      <c r="B9" s="34" t="str">
        <f>ASISTENCIA!B17</f>
        <v>DIAZ, VALERIA</v>
      </c>
      <c r="C9" s="36">
        <v>9</v>
      </c>
      <c r="D9" s="33">
        <f t="shared" si="0"/>
        <v>10</v>
      </c>
      <c r="E9" s="33"/>
      <c r="F9" s="33"/>
      <c r="G9" s="36">
        <v>10</v>
      </c>
      <c r="H9" s="36">
        <v>10</v>
      </c>
    </row>
    <row r="10" spans="1:8" ht="16.5" thickTop="1" thickBot="1">
      <c r="A10" s="30">
        <f>ASISTENCIA!A12</f>
        <v>8</v>
      </c>
      <c r="B10" s="34" t="str">
        <f>ASISTENCIA!B12</f>
        <v>FERNANDEZ, ROMINA</v>
      </c>
      <c r="C10" s="36">
        <v>7</v>
      </c>
      <c r="D10" s="33">
        <f t="shared" si="0"/>
        <v>9</v>
      </c>
      <c r="E10" s="33"/>
      <c r="F10" s="33"/>
      <c r="G10" s="36">
        <v>9</v>
      </c>
      <c r="H10" s="36">
        <v>9</v>
      </c>
    </row>
    <row r="11" spans="1:8" ht="16.5" thickTop="1" thickBot="1">
      <c r="A11" s="30">
        <f>ASISTENCIA!A18</f>
        <v>14</v>
      </c>
      <c r="B11" s="34" t="str">
        <f>ASISTENCIA!B18</f>
        <v>GAITAN, ANYELEN</v>
      </c>
      <c r="C11" s="36"/>
      <c r="D11" s="33">
        <f t="shared" si="0"/>
        <v>8</v>
      </c>
      <c r="E11" s="33"/>
      <c r="F11" s="33"/>
      <c r="G11" s="36">
        <v>7</v>
      </c>
      <c r="H11" s="36">
        <v>9</v>
      </c>
    </row>
    <row r="12" spans="1:8" ht="16.5" thickTop="1" thickBot="1">
      <c r="A12" s="30">
        <f>ASISTENCIA!A9</f>
        <v>5</v>
      </c>
      <c r="B12" s="34" t="str">
        <f>ASISTENCIA!B9</f>
        <v>GONZALEZ, DEOLINDA</v>
      </c>
      <c r="C12" s="36">
        <v>8</v>
      </c>
      <c r="D12" s="33">
        <f t="shared" si="0"/>
        <v>9</v>
      </c>
      <c r="E12" s="33"/>
      <c r="F12" s="33"/>
      <c r="G12" s="36">
        <v>9</v>
      </c>
      <c r="H12" s="36"/>
    </row>
    <row r="13" spans="1:8" ht="16.5" thickTop="1" thickBot="1">
      <c r="A13" s="30">
        <f>ASISTENCIA!A13</f>
        <v>9</v>
      </c>
      <c r="B13" s="34" t="str">
        <f>ASISTENCIA!B13</f>
        <v>HERRERA, ELIANA</v>
      </c>
      <c r="C13" s="36">
        <v>9</v>
      </c>
      <c r="D13" s="33">
        <f t="shared" si="0"/>
        <v>10</v>
      </c>
      <c r="E13" s="33"/>
      <c r="F13" s="33"/>
      <c r="G13" s="36">
        <v>10</v>
      </c>
      <c r="H13" s="36">
        <v>10</v>
      </c>
    </row>
    <row r="14" spans="1:8" ht="16.5" thickTop="1" thickBot="1">
      <c r="A14" s="30">
        <f>ASISTENCIA!A21</f>
        <v>17</v>
      </c>
      <c r="B14" s="34" t="str">
        <f>ASISTENCIA!B21</f>
        <v>MATURANA, MELISSA</v>
      </c>
      <c r="C14" s="36" t="s">
        <v>22</v>
      </c>
      <c r="D14" s="33">
        <f t="shared" si="0"/>
        <v>8</v>
      </c>
      <c r="E14" s="33"/>
      <c r="F14" s="33"/>
      <c r="G14" s="36">
        <v>7</v>
      </c>
      <c r="H14" s="36">
        <v>9</v>
      </c>
    </row>
    <row r="15" spans="1:8" ht="16.5" thickTop="1" thickBot="1">
      <c r="A15" s="30">
        <f>ASISTENCIA!A23</f>
        <v>19</v>
      </c>
      <c r="B15" s="34" t="str">
        <f>ASISTENCIA!B23</f>
        <v>MIRANDA, AMIRA</v>
      </c>
      <c r="C15" s="36" t="s">
        <v>22</v>
      </c>
      <c r="D15" s="33">
        <f t="shared" si="0"/>
        <v>7</v>
      </c>
      <c r="E15" s="33"/>
      <c r="F15" s="33"/>
      <c r="G15" s="36">
        <v>7</v>
      </c>
      <c r="H15" s="36">
        <v>7</v>
      </c>
    </row>
    <row r="16" spans="1:8" ht="16.5" thickTop="1" thickBot="1">
      <c r="A16" s="30">
        <f>ASISTENCIA!A19</f>
        <v>15</v>
      </c>
      <c r="B16" s="34" t="str">
        <f>ASISTENCIA!B19</f>
        <v>MOYA, ANGELO</v>
      </c>
      <c r="C16" s="36" t="s">
        <v>22</v>
      </c>
      <c r="D16" s="33">
        <f t="shared" si="0"/>
        <v>4.5</v>
      </c>
      <c r="E16" s="33"/>
      <c r="F16" s="33"/>
      <c r="G16" s="36">
        <v>1</v>
      </c>
      <c r="H16" s="36">
        <v>8</v>
      </c>
    </row>
    <row r="17" spans="1:8" ht="16.5" thickTop="1" thickBot="1">
      <c r="A17" s="30">
        <f>ASISTENCIA!A6</f>
        <v>2</v>
      </c>
      <c r="B17" s="34" t="str">
        <f>ASISTENCIA!B6</f>
        <v>NIEVA, ROCIO</v>
      </c>
      <c r="C17" s="36">
        <v>8</v>
      </c>
      <c r="D17" s="33">
        <f t="shared" si="0"/>
        <v>9.5</v>
      </c>
      <c r="E17" s="33"/>
      <c r="F17" s="33"/>
      <c r="G17" s="36">
        <v>9</v>
      </c>
      <c r="H17" s="36">
        <v>10</v>
      </c>
    </row>
    <row r="18" spans="1:8" ht="16.5" thickTop="1" thickBot="1">
      <c r="A18" s="30">
        <f>ASISTENCIA!A7</f>
        <v>3</v>
      </c>
      <c r="B18" s="34" t="str">
        <f>ASISTENCIA!B7</f>
        <v>ORTIZ, ROXANA</v>
      </c>
      <c r="C18" s="36">
        <v>8</v>
      </c>
      <c r="D18" s="33">
        <f t="shared" si="0"/>
        <v>9</v>
      </c>
      <c r="E18" s="33"/>
      <c r="F18" s="33"/>
      <c r="G18" s="36">
        <v>9</v>
      </c>
      <c r="H18" s="36">
        <v>9</v>
      </c>
    </row>
    <row r="19" spans="1:8" ht="16.5" thickTop="1" thickBot="1">
      <c r="A19" s="30">
        <f>ASISTENCIA!A24</f>
        <v>20</v>
      </c>
      <c r="B19" s="34" t="str">
        <f>ASISTENCIA!B24</f>
        <v>RIOS, REBECA</v>
      </c>
      <c r="C19" s="36">
        <v>7</v>
      </c>
      <c r="D19" s="33">
        <f t="shared" si="0"/>
        <v>8</v>
      </c>
      <c r="E19" s="33"/>
      <c r="F19" s="33"/>
      <c r="G19" s="36">
        <v>7</v>
      </c>
      <c r="H19" s="36">
        <v>9</v>
      </c>
    </row>
    <row r="20" spans="1:8" ht="16.5" thickTop="1" thickBot="1">
      <c r="A20" s="30">
        <f>ASISTENCIA!A11</f>
        <v>7</v>
      </c>
      <c r="B20" s="34" t="str">
        <f>ASISTENCIA!B11</f>
        <v>RODRIGUEZ, CECILIA</v>
      </c>
      <c r="C20" s="36">
        <v>6</v>
      </c>
      <c r="D20" s="33">
        <f t="shared" si="0"/>
        <v>9</v>
      </c>
      <c r="E20" s="33"/>
      <c r="F20" s="33"/>
      <c r="G20" s="36">
        <v>9</v>
      </c>
      <c r="H20" s="36">
        <v>9</v>
      </c>
    </row>
    <row r="21" spans="1:8" ht="16.5" thickTop="1" thickBot="1">
      <c r="A21" s="30">
        <f>ASISTENCIA!A20</f>
        <v>16</v>
      </c>
      <c r="B21" s="34" t="str">
        <f>ASISTENCIA!B20</f>
        <v>RODRIGUEZ, GISELLA</v>
      </c>
      <c r="C21" s="36" t="s">
        <v>22</v>
      </c>
      <c r="D21" s="33">
        <f t="shared" si="0"/>
        <v>8</v>
      </c>
      <c r="E21" s="33"/>
      <c r="F21" s="33"/>
      <c r="G21" s="36">
        <v>7</v>
      </c>
      <c r="H21" s="36">
        <v>9</v>
      </c>
    </row>
    <row r="22" spans="1:8" ht="16.5" thickTop="1" thickBot="1">
      <c r="A22" s="30">
        <f>ASISTENCIA!A22</f>
        <v>18</v>
      </c>
      <c r="B22" s="34" t="str">
        <f>ASISTENCIA!B22</f>
        <v>ROMERO, NATALIA</v>
      </c>
      <c r="C22" s="36">
        <v>8</v>
      </c>
      <c r="D22" s="33">
        <f t="shared" si="0"/>
        <v>9</v>
      </c>
      <c r="E22" s="33"/>
      <c r="F22" s="33"/>
      <c r="G22" s="36">
        <v>9</v>
      </c>
      <c r="H22" s="36"/>
    </row>
    <row r="23" spans="1:8" ht="16.5" thickTop="1" thickBot="1">
      <c r="A23" s="30">
        <f>ASISTENCIA!A25</f>
        <v>21</v>
      </c>
      <c r="B23" s="34" t="str">
        <f>ASISTENCIA!B25</f>
        <v>VASQUEZ, PAULA</v>
      </c>
      <c r="C23" s="36">
        <v>9</v>
      </c>
      <c r="D23" s="33">
        <f t="shared" si="0"/>
        <v>10</v>
      </c>
      <c r="E23" s="33"/>
      <c r="F23" s="33"/>
      <c r="G23" s="36">
        <v>10</v>
      </c>
      <c r="H23" s="36">
        <v>10</v>
      </c>
    </row>
    <row r="24" spans="1:8" ht="16.5" thickTop="1" thickBot="1">
      <c r="A24" s="30">
        <f>ASISTENCIA!A16</f>
        <v>12</v>
      </c>
      <c r="B24" s="34" t="str">
        <f>ASISTENCIA!B16</f>
        <v>YAPURA, CINTHIA</v>
      </c>
      <c r="C24" s="36">
        <v>9</v>
      </c>
      <c r="D24" s="33">
        <f t="shared" si="0"/>
        <v>9</v>
      </c>
      <c r="E24" s="33"/>
      <c r="F24" s="33"/>
      <c r="G24" s="36">
        <v>9</v>
      </c>
      <c r="H24" s="36">
        <v>9</v>
      </c>
    </row>
    <row r="25" spans="1:8" ht="16.5" thickTop="1" thickBot="1">
      <c r="A25" s="30">
        <f>ASISTENCIA!A10</f>
        <v>6</v>
      </c>
      <c r="B25" s="34" t="str">
        <f>ASISTENCIA!B10</f>
        <v>ZALAZAR, GLORIA</v>
      </c>
      <c r="C25" s="36">
        <v>5</v>
      </c>
      <c r="D25" s="33">
        <f t="shared" si="0"/>
        <v>9</v>
      </c>
      <c r="E25" s="33"/>
      <c r="F25" s="33"/>
      <c r="G25" s="36">
        <v>9</v>
      </c>
      <c r="H25" s="36">
        <v>9</v>
      </c>
    </row>
    <row r="26" spans="1:8" ht="16.5" thickTop="1" thickBot="1">
      <c r="A26" s="30"/>
      <c r="B26" s="30"/>
      <c r="C26" s="30"/>
      <c r="D26" s="30"/>
      <c r="E26" s="30"/>
      <c r="F26" s="30"/>
      <c r="G26" s="32"/>
    </row>
    <row r="27" spans="1:8" ht="16.5" thickTop="1" thickBot="1">
      <c r="A27" s="30"/>
      <c r="B27" s="30"/>
      <c r="C27" s="30"/>
      <c r="D27" s="30"/>
      <c r="E27" s="30"/>
      <c r="F27" s="30"/>
      <c r="G27" s="32"/>
    </row>
    <row r="28" spans="1:8" ht="16.5" thickTop="1" thickBot="1">
      <c r="A28" s="30"/>
      <c r="B28" s="30" t="s">
        <v>28</v>
      </c>
      <c r="C28" s="30">
        <f>COUNT(C5:C25)</f>
        <v>16</v>
      </c>
      <c r="D28" s="30">
        <f>COUNT(D5:D25)</f>
        <v>21</v>
      </c>
      <c r="E28" s="30">
        <f t="shared" ref="E28:G28" si="1">COUNT(E5:E25)</f>
        <v>0</v>
      </c>
      <c r="F28" s="30">
        <f t="shared" si="1"/>
        <v>0</v>
      </c>
      <c r="G28" s="30">
        <f t="shared" si="1"/>
        <v>21</v>
      </c>
    </row>
    <row r="29" spans="1:8" ht="16.5" thickTop="1" thickBot="1">
      <c r="A29" s="30"/>
      <c r="B29" s="30" t="s">
        <v>29</v>
      </c>
      <c r="C29" s="30">
        <f>COUNTIF(C5:C25,"&gt;=4")</f>
        <v>16</v>
      </c>
      <c r="D29" s="30">
        <f>COUNTIF(D5:D25,"&gt;=4")</f>
        <v>21</v>
      </c>
      <c r="E29" s="30">
        <f t="shared" ref="E29:G29" si="2">COUNTIF(E5:E25,"&gt;=4")</f>
        <v>0</v>
      </c>
      <c r="F29" s="30">
        <f t="shared" si="2"/>
        <v>0</v>
      </c>
      <c r="G29" s="30">
        <f t="shared" si="2"/>
        <v>20</v>
      </c>
    </row>
    <row r="30" spans="1:8" ht="16.5" thickTop="1" thickBot="1">
      <c r="A30" s="30"/>
      <c r="B30" s="30" t="s">
        <v>30</v>
      </c>
      <c r="C30" s="30">
        <f>COUNTIF(C6:C26,"&lt;4")</f>
        <v>0</v>
      </c>
      <c r="D30" s="30">
        <f>COUNTIF(D6:D26,"&lt;=4")</f>
        <v>0</v>
      </c>
      <c r="E30" s="30">
        <f t="shared" ref="E30:G30" si="3">COUNTIF(E6:E26,"&lt;=4")</f>
        <v>0</v>
      </c>
      <c r="F30" s="30">
        <f t="shared" si="3"/>
        <v>0</v>
      </c>
      <c r="G30" s="30">
        <f t="shared" si="3"/>
        <v>1</v>
      </c>
    </row>
    <row r="31" spans="1:8" ht="15.75" thickTop="1"/>
  </sheetData>
  <sortState ref="A6:E25">
    <sortCondition ref="B6:B25"/>
  </sortState>
  <conditionalFormatting sqref="C5:F25">
    <cfRule type="cellIs" dxfId="10" priority="9" operator="between">
      <formula>1</formula>
      <formula>3.99</formula>
    </cfRule>
    <cfRule type="cellIs" dxfId="9" priority="8" operator="between">
      <formula>4</formula>
      <formula>10</formula>
    </cfRule>
    <cfRule type="notContainsBlanks" dxfId="8" priority="7">
      <formula>LEN(TRIM(C5))&gt;0</formula>
    </cfRule>
  </conditionalFormatting>
  <conditionalFormatting sqref="G5:G25">
    <cfRule type="notContainsBlanks" dxfId="7" priority="4">
      <formula>LEN(TRIM(G5))&gt;0</formula>
    </cfRule>
    <cfRule type="cellIs" dxfId="6" priority="5" operator="between">
      <formula>4</formula>
      <formula>10</formula>
    </cfRule>
    <cfRule type="cellIs" dxfId="5" priority="6" operator="between">
      <formula>1</formula>
      <formula>3.99</formula>
    </cfRule>
  </conditionalFormatting>
  <conditionalFormatting sqref="H5:H25">
    <cfRule type="notContainsBlanks" dxfId="4" priority="1">
      <formula>LEN(TRIM(H5))&gt;0</formula>
    </cfRule>
    <cfRule type="cellIs" dxfId="3" priority="2" operator="between">
      <formula>4</formula>
      <formula>10</formula>
    </cfRule>
    <cfRule type="cellIs" dxfId="2" priority="3" operator="between">
      <formula>1</formula>
      <formula>3.99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C16" sqref="C16"/>
    </sheetView>
  </sheetViews>
  <sheetFormatPr baseColWidth="10" defaultRowHeight="15"/>
  <cols>
    <col min="2" max="2" width="26.85546875" bestFit="1" customWidth="1"/>
    <col min="3" max="3" width="12.140625" bestFit="1" customWidth="1"/>
    <col min="4" max="4" width="6.85546875" customWidth="1"/>
    <col min="5" max="5" width="8.42578125" customWidth="1"/>
  </cols>
  <sheetData>
    <row r="1" spans="1:10" ht="15.75">
      <c r="A1" s="38" t="s">
        <v>32</v>
      </c>
      <c r="B1" s="38"/>
      <c r="C1" s="38"/>
      <c r="D1" s="38"/>
      <c r="E1" s="38"/>
      <c r="F1" s="38"/>
      <c r="G1" s="38"/>
      <c r="H1" s="38"/>
    </row>
    <row r="2" spans="1:10" ht="15.75">
      <c r="A2" s="4"/>
      <c r="B2" s="4"/>
      <c r="C2" s="4"/>
      <c r="D2" s="4"/>
      <c r="E2" s="4"/>
      <c r="F2" s="4"/>
      <c r="G2" s="4"/>
      <c r="H2" s="5"/>
    </row>
    <row r="3" spans="1:10" ht="15.75">
      <c r="A3" s="38" t="s">
        <v>33</v>
      </c>
      <c r="B3" s="38"/>
      <c r="C3" s="38"/>
      <c r="D3" s="38"/>
      <c r="E3" s="38"/>
      <c r="F3" s="38"/>
      <c r="G3" s="38"/>
      <c r="H3" s="38"/>
    </row>
    <row r="4" spans="1:10" ht="16.5" thickBot="1">
      <c r="A4" s="6"/>
      <c r="B4" s="6"/>
      <c r="C4" s="6"/>
      <c r="D4" s="6"/>
      <c r="E4" s="6"/>
      <c r="F4" s="6"/>
      <c r="G4" s="6"/>
      <c r="H4" s="3"/>
    </row>
    <row r="5" spans="1:10" ht="16.5" thickBot="1">
      <c r="A5" s="39" t="s">
        <v>47</v>
      </c>
      <c r="B5" s="39"/>
      <c r="C5" s="39"/>
      <c r="D5" s="40" t="s">
        <v>46</v>
      </c>
      <c r="E5" s="40"/>
      <c r="F5" s="40"/>
      <c r="G5" s="40"/>
      <c r="H5" s="40"/>
    </row>
    <row r="6" spans="1:10" ht="16.5" thickBot="1">
      <c r="A6" s="39"/>
      <c r="B6" s="39"/>
      <c r="C6" s="39"/>
      <c r="D6" s="7" t="s">
        <v>34</v>
      </c>
      <c r="E6" s="8"/>
      <c r="F6" s="8"/>
      <c r="G6" s="8"/>
      <c r="H6" s="9"/>
      <c r="J6" s="28">
        <v>41562</v>
      </c>
    </row>
    <row r="7" spans="1:10" ht="16.5" thickBot="1">
      <c r="A7" s="41" t="s">
        <v>35</v>
      </c>
      <c r="B7" s="42"/>
      <c r="C7" s="43"/>
      <c r="D7" s="10"/>
      <c r="E7" s="10"/>
      <c r="F7" s="10"/>
      <c r="G7" s="10"/>
      <c r="H7" s="11"/>
      <c r="J7" s="28">
        <v>41597</v>
      </c>
    </row>
    <row r="8" spans="1:10" ht="15.75">
      <c r="A8" s="5"/>
      <c r="B8" s="5"/>
      <c r="C8" s="5"/>
      <c r="D8" s="5"/>
      <c r="E8" s="5"/>
      <c r="F8" s="5"/>
      <c r="G8" s="5"/>
      <c r="H8" s="5"/>
    </row>
    <row r="9" spans="1:10" ht="15.75" thickBot="1"/>
    <row r="10" spans="1:10" ht="16.5" thickTop="1" thickBot="1">
      <c r="A10" s="12" t="s">
        <v>0</v>
      </c>
      <c r="B10" s="13" t="s">
        <v>36</v>
      </c>
      <c r="C10" s="13" t="s">
        <v>37</v>
      </c>
      <c r="D10" s="44" t="s">
        <v>38</v>
      </c>
      <c r="E10" s="44"/>
      <c r="F10" s="14" t="s">
        <v>39</v>
      </c>
      <c r="G10" s="14" t="s">
        <v>40</v>
      </c>
      <c r="H10" s="15" t="s">
        <v>41</v>
      </c>
    </row>
    <row r="11" spans="1:10" ht="15.75" thickBot="1">
      <c r="A11" s="16">
        <v>1</v>
      </c>
      <c r="B11" s="17" t="str">
        <f>NOTAS!B5</f>
        <v>AYBAR, FERNANDA</v>
      </c>
      <c r="C11" s="18" t="s">
        <v>29</v>
      </c>
      <c r="D11" s="19">
        <f>NOTAS!C5</f>
        <v>9</v>
      </c>
      <c r="E11" s="19">
        <f>NOTAS!D5</f>
        <v>10</v>
      </c>
      <c r="F11" s="19" t="s">
        <v>42</v>
      </c>
      <c r="G11" s="19" t="s">
        <v>42</v>
      </c>
      <c r="H11" s="20" t="s">
        <v>43</v>
      </c>
    </row>
    <row r="12" spans="1:10" ht="15.75" thickBot="1">
      <c r="A12" s="16">
        <v>2</v>
      </c>
      <c r="B12" s="17" t="str">
        <f>NOTAS!B6</f>
        <v>ARAGON, LUCIA</v>
      </c>
      <c r="C12" s="18" t="s">
        <v>29</v>
      </c>
      <c r="D12" s="19">
        <f>NOTAS!C6</f>
        <v>9</v>
      </c>
      <c r="E12" s="19">
        <f>NOTAS!D6</f>
        <v>10</v>
      </c>
      <c r="F12" s="19" t="s">
        <v>42</v>
      </c>
      <c r="G12" s="19" t="s">
        <v>42</v>
      </c>
      <c r="H12" s="20" t="s">
        <v>43</v>
      </c>
    </row>
    <row r="13" spans="1:10" ht="15.75" thickBot="1">
      <c r="A13" s="16">
        <v>3</v>
      </c>
      <c r="B13" s="17" t="str">
        <f>NOTAS!B7</f>
        <v>CARRIZO, VANESSA</v>
      </c>
      <c r="C13" s="18" t="s">
        <v>29</v>
      </c>
      <c r="D13" s="19">
        <f>NOTAS!C7</f>
        <v>8</v>
      </c>
      <c r="E13" s="19">
        <f>NOTAS!D7</f>
        <v>9</v>
      </c>
      <c r="F13" s="19" t="s">
        <v>42</v>
      </c>
      <c r="G13" s="19" t="s">
        <v>42</v>
      </c>
      <c r="H13" s="20" t="s">
        <v>43</v>
      </c>
    </row>
    <row r="14" spans="1:10" ht="15.75" thickBot="1">
      <c r="A14" s="16">
        <v>4</v>
      </c>
      <c r="B14" s="17" t="str">
        <f>NOTAS!B8</f>
        <v>CORDOBA, MARIA JOSE</v>
      </c>
      <c r="C14" s="18" t="s">
        <v>29</v>
      </c>
      <c r="D14" s="19">
        <f>NOTAS!C8</f>
        <v>9</v>
      </c>
      <c r="E14" s="19">
        <f>NOTAS!D8</f>
        <v>10</v>
      </c>
      <c r="F14" s="19" t="s">
        <v>42</v>
      </c>
      <c r="G14" s="19" t="s">
        <v>42</v>
      </c>
      <c r="H14" s="20" t="s">
        <v>43</v>
      </c>
    </row>
    <row r="15" spans="1:10" ht="15.75" thickBot="1">
      <c r="A15" s="16">
        <v>5</v>
      </c>
      <c r="B15" s="17" t="str">
        <f>NOTAS!B9</f>
        <v>DIAZ, VALERIA</v>
      </c>
      <c r="C15" s="18" t="s">
        <v>29</v>
      </c>
      <c r="D15" s="19">
        <f>NOTAS!C9</f>
        <v>9</v>
      </c>
      <c r="E15" s="19">
        <f>NOTAS!D9</f>
        <v>10</v>
      </c>
      <c r="F15" s="19" t="s">
        <v>42</v>
      </c>
      <c r="G15" s="19" t="s">
        <v>42</v>
      </c>
      <c r="H15" s="20" t="s">
        <v>43</v>
      </c>
    </row>
    <row r="16" spans="1:10" ht="15.75" thickBot="1">
      <c r="A16" s="16">
        <v>6</v>
      </c>
      <c r="B16" s="17" t="str">
        <f>NOTAS!B10</f>
        <v>FERNANDEZ, ROMINA</v>
      </c>
      <c r="C16" s="18" t="s">
        <v>29</v>
      </c>
      <c r="D16" s="19">
        <f>NOTAS!C10</f>
        <v>7</v>
      </c>
      <c r="E16" s="19">
        <f>NOTAS!D10</f>
        <v>9</v>
      </c>
      <c r="F16" s="19" t="s">
        <v>42</v>
      </c>
      <c r="G16" s="19" t="s">
        <v>42</v>
      </c>
      <c r="H16" s="20" t="s">
        <v>43</v>
      </c>
    </row>
    <row r="17" spans="1:8" ht="15.75" thickBot="1">
      <c r="A17" s="16">
        <v>7</v>
      </c>
      <c r="B17" s="17" t="str">
        <f>NOTAS!B11</f>
        <v>GAITAN, ANYELEN</v>
      </c>
      <c r="C17" s="18" t="s">
        <v>29</v>
      </c>
      <c r="D17" s="19">
        <v>8</v>
      </c>
      <c r="E17" s="19">
        <f>NOTAS!D11</f>
        <v>8</v>
      </c>
      <c r="F17" s="19" t="s">
        <v>42</v>
      </c>
      <c r="G17" s="19" t="s">
        <v>42</v>
      </c>
      <c r="H17" s="20" t="s">
        <v>43</v>
      </c>
    </row>
    <row r="18" spans="1:8" ht="15.75" thickBot="1">
      <c r="A18" s="16">
        <v>8</v>
      </c>
      <c r="B18" s="17" t="str">
        <f>NOTAS!B12</f>
        <v>GONZALEZ, DEOLINDA</v>
      </c>
      <c r="C18" s="18" t="s">
        <v>29</v>
      </c>
      <c r="D18" s="19">
        <f>NOTAS!C12</f>
        <v>8</v>
      </c>
      <c r="E18" s="19">
        <f>NOTAS!D12</f>
        <v>9</v>
      </c>
      <c r="F18" s="19" t="s">
        <v>42</v>
      </c>
      <c r="G18" s="19" t="s">
        <v>42</v>
      </c>
      <c r="H18" s="20" t="s">
        <v>43</v>
      </c>
    </row>
    <row r="19" spans="1:8" ht="15.75" thickBot="1">
      <c r="A19" s="16">
        <v>9</v>
      </c>
      <c r="B19" s="17" t="str">
        <f>NOTAS!B13</f>
        <v>HERRERA, ELIANA</v>
      </c>
      <c r="C19" s="18" t="s">
        <v>29</v>
      </c>
      <c r="D19" s="19">
        <f>NOTAS!C13</f>
        <v>9</v>
      </c>
      <c r="E19" s="19">
        <f>NOTAS!D13</f>
        <v>10</v>
      </c>
      <c r="F19" s="19" t="s">
        <v>42</v>
      </c>
      <c r="G19" s="19" t="s">
        <v>42</v>
      </c>
      <c r="H19" s="20" t="s">
        <v>43</v>
      </c>
    </row>
    <row r="20" spans="1:8" ht="15.75" thickBot="1">
      <c r="A20" s="16">
        <v>10</v>
      </c>
      <c r="B20" s="17" t="str">
        <f>NOTAS!B14</f>
        <v>MATURANA, MELISSA</v>
      </c>
      <c r="C20" s="18" t="s">
        <v>29</v>
      </c>
      <c r="D20" s="19">
        <v>8</v>
      </c>
      <c r="E20" s="19">
        <f>NOTAS!D14</f>
        <v>8</v>
      </c>
      <c r="F20" s="19" t="s">
        <v>42</v>
      </c>
      <c r="G20" s="19" t="s">
        <v>42</v>
      </c>
      <c r="H20" s="20" t="s">
        <v>43</v>
      </c>
    </row>
    <row r="21" spans="1:8" ht="15.75" thickBot="1">
      <c r="A21" s="16">
        <v>11</v>
      </c>
      <c r="B21" s="17" t="str">
        <f>NOTAS!B15</f>
        <v>MIRANDA, AMIRA</v>
      </c>
      <c r="C21" s="18" t="s">
        <v>29</v>
      </c>
      <c r="D21" s="19">
        <v>6</v>
      </c>
      <c r="E21" s="19">
        <f>NOTAS!D15</f>
        <v>7</v>
      </c>
      <c r="F21" s="19" t="s">
        <v>42</v>
      </c>
      <c r="G21" s="19" t="s">
        <v>42</v>
      </c>
      <c r="H21" s="20" t="s">
        <v>43</v>
      </c>
    </row>
    <row r="22" spans="1:8" ht="15.75" thickBot="1">
      <c r="A22" s="16">
        <v>12</v>
      </c>
      <c r="B22" s="17" t="str">
        <f>NOTAS!B16</f>
        <v>MOYA, ANGELO</v>
      </c>
      <c r="C22" s="18" t="s">
        <v>29</v>
      </c>
      <c r="D22" s="19">
        <v>4</v>
      </c>
      <c r="E22" s="19">
        <f>NOTAS!D16</f>
        <v>4.5</v>
      </c>
      <c r="F22" s="19" t="s">
        <v>42</v>
      </c>
      <c r="G22" s="19" t="s">
        <v>42</v>
      </c>
      <c r="H22" s="20" t="s">
        <v>43</v>
      </c>
    </row>
    <row r="23" spans="1:8" ht="15.75" thickBot="1">
      <c r="A23" s="16">
        <v>13</v>
      </c>
      <c r="B23" s="17" t="str">
        <f>NOTAS!B17</f>
        <v>NIEVA, ROCIO</v>
      </c>
      <c r="C23" s="18" t="s">
        <v>29</v>
      </c>
      <c r="D23" s="19">
        <f>NOTAS!C17</f>
        <v>8</v>
      </c>
      <c r="E23" s="19">
        <f>NOTAS!D17</f>
        <v>9.5</v>
      </c>
      <c r="F23" s="19" t="s">
        <v>42</v>
      </c>
      <c r="G23" s="19" t="s">
        <v>42</v>
      </c>
      <c r="H23" s="20" t="s">
        <v>43</v>
      </c>
    </row>
    <row r="24" spans="1:8" ht="15.75" thickBot="1">
      <c r="A24" s="16">
        <v>14</v>
      </c>
      <c r="B24" s="17" t="str">
        <f>NOTAS!B18</f>
        <v>ORTIZ, ROXANA</v>
      </c>
      <c r="C24" s="18" t="s">
        <v>29</v>
      </c>
      <c r="D24" s="19">
        <f>NOTAS!C18</f>
        <v>8</v>
      </c>
      <c r="E24" s="19">
        <f>NOTAS!D18</f>
        <v>9</v>
      </c>
      <c r="F24" s="19" t="s">
        <v>42</v>
      </c>
      <c r="G24" s="19" t="s">
        <v>42</v>
      </c>
      <c r="H24" s="20" t="s">
        <v>43</v>
      </c>
    </row>
    <row r="25" spans="1:8" ht="15.75" thickBot="1">
      <c r="A25" s="16">
        <v>15</v>
      </c>
      <c r="B25" s="17" t="str">
        <f>NOTAS!B19</f>
        <v>RIOS, REBECA</v>
      </c>
      <c r="C25" s="18" t="s">
        <v>29</v>
      </c>
      <c r="D25" s="19">
        <f>NOTAS!C19</f>
        <v>7</v>
      </c>
      <c r="E25" s="19">
        <f>NOTAS!D19</f>
        <v>8</v>
      </c>
      <c r="F25" s="19" t="s">
        <v>42</v>
      </c>
      <c r="G25" s="19" t="s">
        <v>42</v>
      </c>
      <c r="H25" s="20" t="s">
        <v>43</v>
      </c>
    </row>
    <row r="26" spans="1:8" ht="15.75" thickBot="1">
      <c r="A26" s="16">
        <v>16</v>
      </c>
      <c r="B26" s="17" t="str">
        <f>NOTAS!B20</f>
        <v>RODRIGUEZ, CECILIA</v>
      </c>
      <c r="C26" s="18" t="s">
        <v>29</v>
      </c>
      <c r="D26" s="19">
        <f>NOTAS!C20</f>
        <v>6</v>
      </c>
      <c r="E26" s="19">
        <f>NOTAS!D20</f>
        <v>9</v>
      </c>
      <c r="F26" s="19" t="s">
        <v>42</v>
      </c>
      <c r="G26" s="19" t="s">
        <v>42</v>
      </c>
      <c r="H26" s="20" t="s">
        <v>43</v>
      </c>
    </row>
    <row r="27" spans="1:8" ht="15.75" thickBot="1">
      <c r="A27" s="16">
        <v>17</v>
      </c>
      <c r="B27" s="17" t="str">
        <f>NOTAS!B21</f>
        <v>RODRIGUEZ, GISELLA</v>
      </c>
      <c r="C27" s="18" t="s">
        <v>29</v>
      </c>
      <c r="D27" s="19">
        <v>6</v>
      </c>
      <c r="E27" s="19">
        <f>NOTAS!D21</f>
        <v>8</v>
      </c>
      <c r="F27" s="19" t="s">
        <v>42</v>
      </c>
      <c r="G27" s="19" t="s">
        <v>42</v>
      </c>
      <c r="H27" s="20" t="s">
        <v>43</v>
      </c>
    </row>
    <row r="28" spans="1:8" ht="15.75" thickBot="1">
      <c r="A28" s="16">
        <v>18</v>
      </c>
      <c r="B28" s="17" t="str">
        <f>NOTAS!B22</f>
        <v>ROMERO, NATALIA</v>
      </c>
      <c r="C28" s="18" t="s">
        <v>29</v>
      </c>
      <c r="D28" s="19">
        <f>NOTAS!C22</f>
        <v>8</v>
      </c>
      <c r="E28" s="19">
        <f>NOTAS!D22</f>
        <v>9</v>
      </c>
      <c r="F28" s="19" t="s">
        <v>42</v>
      </c>
      <c r="G28" s="19" t="s">
        <v>42</v>
      </c>
      <c r="H28" s="20" t="s">
        <v>43</v>
      </c>
    </row>
    <row r="29" spans="1:8" ht="15.75" thickBot="1">
      <c r="A29" s="16">
        <v>19</v>
      </c>
      <c r="B29" s="17" t="str">
        <f>NOTAS!B23</f>
        <v>VASQUEZ, PAULA</v>
      </c>
      <c r="C29" s="18" t="s">
        <v>29</v>
      </c>
      <c r="D29" s="19">
        <f>NOTAS!C23</f>
        <v>9</v>
      </c>
      <c r="E29" s="19">
        <f>NOTAS!D23</f>
        <v>10</v>
      </c>
      <c r="F29" s="19" t="s">
        <v>42</v>
      </c>
      <c r="G29" s="19" t="s">
        <v>42</v>
      </c>
      <c r="H29" s="20" t="s">
        <v>43</v>
      </c>
    </row>
    <row r="30" spans="1:8" ht="15.75" thickBot="1">
      <c r="A30" s="16">
        <v>20</v>
      </c>
      <c r="B30" s="17" t="str">
        <f>NOTAS!B24</f>
        <v>YAPURA, CINTHIA</v>
      </c>
      <c r="C30" s="18" t="s">
        <v>29</v>
      </c>
      <c r="D30" s="19">
        <f>NOTAS!C24</f>
        <v>9</v>
      </c>
      <c r="E30" s="19">
        <f>NOTAS!D24</f>
        <v>9</v>
      </c>
      <c r="F30" s="19" t="s">
        <v>42</v>
      </c>
      <c r="G30" s="19" t="s">
        <v>42</v>
      </c>
      <c r="H30" s="20" t="s">
        <v>43</v>
      </c>
    </row>
    <row r="31" spans="1:8" ht="15.75" thickBot="1">
      <c r="A31" s="16">
        <v>21</v>
      </c>
      <c r="B31" s="17" t="str">
        <f>NOTAS!B25</f>
        <v>ZALAZAR, GLORIA</v>
      </c>
      <c r="C31" s="18" t="s">
        <v>29</v>
      </c>
      <c r="D31" s="19">
        <f>NOTAS!C25</f>
        <v>5</v>
      </c>
      <c r="E31" s="19">
        <f>NOTAS!D25</f>
        <v>9</v>
      </c>
      <c r="F31" s="19" t="s">
        <v>42</v>
      </c>
      <c r="G31" s="19" t="s">
        <v>42</v>
      </c>
      <c r="H31" s="20" t="s">
        <v>43</v>
      </c>
    </row>
    <row r="32" spans="1:8" ht="15.75" thickBot="1">
      <c r="A32" s="16">
        <v>22</v>
      </c>
      <c r="B32" s="19" t="s">
        <v>44</v>
      </c>
      <c r="C32" s="19" t="s">
        <v>44</v>
      </c>
      <c r="D32" s="19" t="s">
        <v>42</v>
      </c>
      <c r="E32" s="19" t="s">
        <v>42</v>
      </c>
      <c r="F32" s="19" t="s">
        <v>42</v>
      </c>
      <c r="G32" s="19" t="s">
        <v>42</v>
      </c>
      <c r="H32" s="19" t="s">
        <v>42</v>
      </c>
    </row>
    <row r="33" spans="1:8" ht="15.75" thickBot="1">
      <c r="A33" s="16">
        <v>23</v>
      </c>
      <c r="B33" s="19" t="s">
        <v>44</v>
      </c>
      <c r="C33" s="19" t="s">
        <v>44</v>
      </c>
      <c r="D33" s="19" t="s">
        <v>42</v>
      </c>
      <c r="E33" s="19" t="s">
        <v>42</v>
      </c>
      <c r="F33" s="19" t="s">
        <v>42</v>
      </c>
      <c r="G33" s="19" t="s">
        <v>42</v>
      </c>
      <c r="H33" s="19" t="s">
        <v>42</v>
      </c>
    </row>
    <row r="34" spans="1:8" ht="15.75" thickBot="1">
      <c r="A34" s="16">
        <v>24</v>
      </c>
      <c r="B34" s="19" t="s">
        <v>44</v>
      </c>
      <c r="C34" s="19" t="s">
        <v>44</v>
      </c>
      <c r="D34" s="19" t="s">
        <v>42</v>
      </c>
      <c r="E34" s="19" t="s">
        <v>42</v>
      </c>
      <c r="F34" s="19" t="s">
        <v>42</v>
      </c>
      <c r="G34" s="19" t="s">
        <v>42</v>
      </c>
      <c r="H34" s="19" t="s">
        <v>42</v>
      </c>
    </row>
    <row r="35" spans="1:8" ht="15.75" thickBot="1">
      <c r="A35" s="16">
        <v>25</v>
      </c>
      <c r="B35" s="19" t="s">
        <v>44</v>
      </c>
      <c r="C35" s="19" t="s">
        <v>44</v>
      </c>
      <c r="D35" s="19" t="s">
        <v>42</v>
      </c>
      <c r="E35" s="19" t="s">
        <v>42</v>
      </c>
      <c r="F35" s="19" t="s">
        <v>42</v>
      </c>
      <c r="G35" s="19" t="s">
        <v>42</v>
      </c>
      <c r="H35" s="19" t="s">
        <v>42</v>
      </c>
    </row>
    <row r="36" spans="1:8" ht="15.75" thickBot="1">
      <c r="A36" s="16">
        <v>26</v>
      </c>
      <c r="B36" s="19" t="s">
        <v>44</v>
      </c>
      <c r="C36" s="19" t="s">
        <v>44</v>
      </c>
      <c r="D36" s="19" t="s">
        <v>42</v>
      </c>
      <c r="E36" s="19" t="s">
        <v>42</v>
      </c>
      <c r="F36" s="19" t="s">
        <v>42</v>
      </c>
      <c r="G36" s="19" t="s">
        <v>42</v>
      </c>
      <c r="H36" s="19" t="s">
        <v>42</v>
      </c>
    </row>
    <row r="37" spans="1:8" ht="15.75" thickBot="1">
      <c r="A37" s="16">
        <v>27</v>
      </c>
      <c r="B37" s="19" t="s">
        <v>44</v>
      </c>
      <c r="C37" s="19" t="s">
        <v>44</v>
      </c>
      <c r="D37" s="19" t="s">
        <v>42</v>
      </c>
      <c r="E37" s="19" t="s">
        <v>42</v>
      </c>
      <c r="F37" s="19" t="s">
        <v>42</v>
      </c>
      <c r="G37" s="19" t="s">
        <v>42</v>
      </c>
      <c r="H37" s="19" t="s">
        <v>42</v>
      </c>
    </row>
    <row r="38" spans="1:8" ht="15.75" thickBot="1">
      <c r="A38" s="16">
        <v>28</v>
      </c>
      <c r="B38" s="19" t="s">
        <v>44</v>
      </c>
      <c r="C38" s="19" t="s">
        <v>44</v>
      </c>
      <c r="D38" s="19" t="s">
        <v>42</v>
      </c>
      <c r="E38" s="19" t="s">
        <v>42</v>
      </c>
      <c r="F38" s="19" t="s">
        <v>42</v>
      </c>
      <c r="G38" s="19" t="s">
        <v>42</v>
      </c>
      <c r="H38" s="19" t="s">
        <v>42</v>
      </c>
    </row>
    <row r="39" spans="1:8" ht="15.75" thickBot="1">
      <c r="A39" s="16">
        <v>29</v>
      </c>
      <c r="B39" s="19" t="s">
        <v>44</v>
      </c>
      <c r="C39" s="19" t="s">
        <v>44</v>
      </c>
      <c r="D39" s="19" t="s">
        <v>42</v>
      </c>
      <c r="E39" s="19" t="s">
        <v>42</v>
      </c>
      <c r="F39" s="19" t="s">
        <v>42</v>
      </c>
      <c r="G39" s="19" t="s">
        <v>42</v>
      </c>
      <c r="H39" s="19" t="s">
        <v>42</v>
      </c>
    </row>
    <row r="40" spans="1:8" ht="15.75" thickBot="1">
      <c r="A40" s="21">
        <v>30</v>
      </c>
      <c r="B40" s="19" t="s">
        <v>44</v>
      </c>
      <c r="C40" s="19" t="s">
        <v>44</v>
      </c>
      <c r="D40" s="19" t="s">
        <v>42</v>
      </c>
      <c r="E40" s="19" t="s">
        <v>42</v>
      </c>
      <c r="F40" s="19" t="s">
        <v>42</v>
      </c>
      <c r="G40" s="19" t="s">
        <v>42</v>
      </c>
      <c r="H40" s="19" t="s">
        <v>42</v>
      </c>
    </row>
    <row r="41" spans="1:8" ht="15.75" thickTop="1">
      <c r="A41" s="37" t="s">
        <v>45</v>
      </c>
      <c r="B41" s="37"/>
      <c r="C41" s="37"/>
      <c r="D41" s="37"/>
      <c r="E41" s="37"/>
      <c r="F41" s="37"/>
      <c r="G41" s="37"/>
      <c r="H41" s="37"/>
    </row>
    <row r="42" spans="1:8">
      <c r="A42" s="37"/>
      <c r="B42" s="37"/>
      <c r="C42" s="37"/>
      <c r="D42" s="37"/>
      <c r="E42" s="37"/>
      <c r="F42" s="37"/>
      <c r="G42" s="37"/>
      <c r="H42" s="37"/>
    </row>
  </sheetData>
  <mergeCells count="7">
    <mergeCell ref="A41:H42"/>
    <mergeCell ref="A1:H1"/>
    <mergeCell ref="A3:H3"/>
    <mergeCell ref="A5:C6"/>
    <mergeCell ref="D5:H5"/>
    <mergeCell ref="A7:C7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AF28"/>
  <sheetViews>
    <sheetView tabSelected="1" topLeftCell="O10" workbookViewId="0">
      <selection activeCell="AC13" sqref="AC13"/>
    </sheetView>
  </sheetViews>
  <sheetFormatPr baseColWidth="10" defaultRowHeight="15"/>
  <cols>
    <col min="1" max="1" width="3.140625" bestFit="1" customWidth="1"/>
    <col min="2" max="2" width="21.7109375" bestFit="1" customWidth="1"/>
    <col min="3" max="6" width="6.42578125" customWidth="1"/>
    <col min="7" max="13" width="6.85546875" customWidth="1"/>
    <col min="14" max="17" width="6.42578125" customWidth="1"/>
    <col min="18" max="18" width="6.42578125" bestFit="1" customWidth="1"/>
    <col min="19" max="21" width="7" bestFit="1" customWidth="1"/>
    <col min="22" max="22" width="7.140625" customWidth="1"/>
    <col min="23" max="23" width="7.28515625" customWidth="1"/>
    <col min="24" max="24" width="6.7109375" customWidth="1"/>
    <col min="25" max="25" width="6.42578125" customWidth="1"/>
    <col min="26" max="26" width="6.85546875" customWidth="1"/>
    <col min="27" max="27" width="7.140625" customWidth="1"/>
    <col min="28" max="28" width="6.7109375" customWidth="1"/>
    <col min="29" max="29" width="6.85546875" customWidth="1"/>
    <col min="30" max="30" width="7" customWidth="1"/>
    <col min="31" max="31" width="13.28515625" bestFit="1" customWidth="1"/>
    <col min="32" max="32" width="11.140625" bestFit="1" customWidth="1"/>
  </cols>
  <sheetData>
    <row r="4" spans="1:32">
      <c r="A4" t="str">
        <f>ASISTENCIA!A4</f>
        <v>N°</v>
      </c>
      <c r="AB4" s="47" t="s">
        <v>57</v>
      </c>
      <c r="AC4" s="47" t="s">
        <v>58</v>
      </c>
      <c r="AD4" s="47" t="s">
        <v>59</v>
      </c>
      <c r="AE4" s="48" t="s">
        <v>61</v>
      </c>
      <c r="AF4" s="45" t="s">
        <v>62</v>
      </c>
    </row>
    <row r="5" spans="1:32">
      <c r="A5">
        <f>ASISTENCIA!A5</f>
        <v>1</v>
      </c>
      <c r="B5" t="str">
        <f>ASISTENCIA!B4</f>
        <v>ALUMNOS</v>
      </c>
      <c r="C5" s="27">
        <v>41499</v>
      </c>
      <c r="D5" s="27">
        <v>41502</v>
      </c>
      <c r="E5" s="27">
        <v>41506</v>
      </c>
      <c r="F5" s="27">
        <v>41513</v>
      </c>
      <c r="G5" s="28">
        <v>41516</v>
      </c>
      <c r="H5" s="28">
        <v>41520</v>
      </c>
      <c r="I5" s="28">
        <v>41523</v>
      </c>
      <c r="J5" s="28">
        <v>41527</v>
      </c>
      <c r="K5" s="28">
        <v>41530</v>
      </c>
      <c r="L5" s="28">
        <v>2090</v>
      </c>
      <c r="M5" s="28">
        <v>41544</v>
      </c>
      <c r="N5" s="28">
        <v>41548</v>
      </c>
      <c r="O5" s="28">
        <v>41551</v>
      </c>
      <c r="P5" s="28">
        <v>41555</v>
      </c>
      <c r="Q5" s="28">
        <v>41569</v>
      </c>
      <c r="R5" s="28">
        <v>41572</v>
      </c>
      <c r="S5" s="28">
        <v>41579</v>
      </c>
      <c r="T5" s="28">
        <v>41583</v>
      </c>
      <c r="U5" s="28">
        <v>41586</v>
      </c>
      <c r="V5" s="28">
        <v>41590</v>
      </c>
      <c r="AB5" s="47"/>
      <c r="AC5" s="47"/>
      <c r="AD5" s="47"/>
      <c r="AE5" s="48"/>
      <c r="AF5" s="45"/>
    </row>
    <row r="6" spans="1:32">
      <c r="A6">
        <f>ASISTENCIA!A6</f>
        <v>2</v>
      </c>
      <c r="B6" t="str">
        <f>ASISTENCIA!B5</f>
        <v>AYBAR, FERNANDA</v>
      </c>
      <c r="D6" t="s">
        <v>21</v>
      </c>
      <c r="E6" t="s">
        <v>21</v>
      </c>
      <c r="F6" t="s">
        <v>21</v>
      </c>
      <c r="G6" t="s">
        <v>22</v>
      </c>
      <c r="H6" t="s">
        <v>21</v>
      </c>
      <c r="I6" t="s">
        <v>21</v>
      </c>
      <c r="J6" t="s">
        <v>21</v>
      </c>
      <c r="K6" t="s">
        <v>21</v>
      </c>
      <c r="L6" s="46" t="s">
        <v>53</v>
      </c>
      <c r="M6" s="29" t="s">
        <v>22</v>
      </c>
      <c r="N6" s="29" t="s">
        <v>21</v>
      </c>
      <c r="O6" s="29" t="s">
        <v>22</v>
      </c>
      <c r="P6" s="29" t="s">
        <v>21</v>
      </c>
      <c r="Q6" s="29" t="s">
        <v>21</v>
      </c>
      <c r="R6" s="29" t="s">
        <v>22</v>
      </c>
      <c r="S6" s="29" t="s">
        <v>21</v>
      </c>
      <c r="T6" s="29" t="s">
        <v>21</v>
      </c>
      <c r="U6" s="29" t="s">
        <v>21</v>
      </c>
      <c r="V6" s="29" t="s">
        <v>22</v>
      </c>
      <c r="AB6">
        <f>COUNTIF(C6:Z6,"A")</f>
        <v>5</v>
      </c>
      <c r="AC6">
        <f>COUNTIF(C6:AA6,"P")</f>
        <v>13</v>
      </c>
      <c r="AD6">
        <f>COUNTA(C6:Y6)</f>
        <v>19</v>
      </c>
      <c r="AE6" s="53">
        <f>(AC6*100)/AD6</f>
        <v>68.421052631578945</v>
      </c>
      <c r="AF6" t="str">
        <f>IF(AE6&gt;=80,"REGULAR","LIBRE")</f>
        <v>LIBRE</v>
      </c>
    </row>
    <row r="7" spans="1:32">
      <c r="A7">
        <f>ASISTENCIA!A7</f>
        <v>3</v>
      </c>
      <c r="B7" t="str">
        <f>ASISTENCIA!B6</f>
        <v>NIEVA, ROCIO</v>
      </c>
      <c r="D7" t="s">
        <v>21</v>
      </c>
      <c r="E7" t="s">
        <v>21</v>
      </c>
      <c r="F7" t="s">
        <v>21</v>
      </c>
      <c r="G7" t="s">
        <v>22</v>
      </c>
      <c r="H7" t="s">
        <v>51</v>
      </c>
      <c r="I7" t="s">
        <v>22</v>
      </c>
      <c r="J7" t="s">
        <v>21</v>
      </c>
      <c r="K7" t="s">
        <v>22</v>
      </c>
      <c r="L7" s="46"/>
      <c r="M7" t="s">
        <v>22</v>
      </c>
      <c r="N7" t="s">
        <v>21</v>
      </c>
      <c r="O7" t="s">
        <v>22</v>
      </c>
      <c r="P7" t="s">
        <v>22</v>
      </c>
      <c r="Q7" t="s">
        <v>21</v>
      </c>
      <c r="S7" t="s">
        <v>22</v>
      </c>
      <c r="T7" t="s">
        <v>21</v>
      </c>
      <c r="U7" t="s">
        <v>22</v>
      </c>
      <c r="V7" t="s">
        <v>22</v>
      </c>
      <c r="AB7">
        <f t="shared" ref="AB7:AB26" si="0">COUNTIF(C7:Z7,"A")</f>
        <v>9</v>
      </c>
      <c r="AC7">
        <f t="shared" ref="AC7:AC26" si="1">COUNTIF(C7:AA7,"P")</f>
        <v>8</v>
      </c>
      <c r="AD7">
        <f t="shared" ref="AD7:AD26" si="2">COUNTA(C7:Y7)</f>
        <v>17</v>
      </c>
      <c r="AE7" s="53">
        <f t="shared" ref="AE7:AE26" si="3">(AC7*100)/AD7</f>
        <v>47.058823529411768</v>
      </c>
      <c r="AF7" t="str">
        <f t="shared" ref="AF7:AF26" si="4">IF(AE7&gt;=80,"REGULAR","LIBRE")</f>
        <v>LIBRE</v>
      </c>
    </row>
    <row r="8" spans="1:32">
      <c r="A8">
        <f>ASISTENCIA!A8</f>
        <v>4</v>
      </c>
      <c r="B8" t="str">
        <f>ASISTENCIA!B7</f>
        <v>ORTIZ, ROXANA</v>
      </c>
      <c r="D8" t="s">
        <v>21</v>
      </c>
      <c r="E8" t="s">
        <v>22</v>
      </c>
      <c r="F8" t="s">
        <v>21</v>
      </c>
      <c r="G8" t="s">
        <v>22</v>
      </c>
      <c r="H8" t="s">
        <v>21</v>
      </c>
      <c r="I8" t="s">
        <v>21</v>
      </c>
      <c r="J8" t="s">
        <v>21</v>
      </c>
      <c r="K8" t="s">
        <v>21</v>
      </c>
      <c r="L8" s="46"/>
      <c r="M8" t="s">
        <v>22</v>
      </c>
      <c r="N8" t="s">
        <v>21</v>
      </c>
      <c r="O8" t="s">
        <v>22</v>
      </c>
      <c r="P8" t="s">
        <v>21</v>
      </c>
      <c r="Q8" t="s">
        <v>21</v>
      </c>
      <c r="R8" t="s">
        <v>21</v>
      </c>
      <c r="S8" t="s">
        <v>21</v>
      </c>
      <c r="T8" t="s">
        <v>21</v>
      </c>
      <c r="U8" t="s">
        <v>21</v>
      </c>
      <c r="V8" t="s">
        <v>21</v>
      </c>
      <c r="AB8">
        <f t="shared" si="0"/>
        <v>4</v>
      </c>
      <c r="AC8">
        <f t="shared" si="1"/>
        <v>14</v>
      </c>
      <c r="AD8">
        <f t="shared" si="2"/>
        <v>18</v>
      </c>
      <c r="AE8" s="53">
        <f t="shared" si="3"/>
        <v>77.777777777777771</v>
      </c>
      <c r="AF8" t="str">
        <f t="shared" si="4"/>
        <v>LIBRE</v>
      </c>
    </row>
    <row r="9" spans="1:32">
      <c r="A9">
        <f>ASISTENCIA!A9</f>
        <v>5</v>
      </c>
      <c r="B9" t="str">
        <f>ASISTENCIA!B8</f>
        <v>CARRIZO, VANESSA</v>
      </c>
      <c r="D9" t="s">
        <v>21</v>
      </c>
      <c r="E9" t="s">
        <v>21</v>
      </c>
      <c r="F9" t="s">
        <v>21</v>
      </c>
      <c r="G9" t="s">
        <v>22</v>
      </c>
      <c r="H9" t="s">
        <v>21</v>
      </c>
      <c r="I9" t="s">
        <v>21</v>
      </c>
      <c r="J9" t="s">
        <v>21</v>
      </c>
      <c r="K9" t="s">
        <v>21</v>
      </c>
      <c r="L9" s="46"/>
      <c r="M9" t="s">
        <v>22</v>
      </c>
      <c r="N9" t="s">
        <v>22</v>
      </c>
      <c r="O9" t="s">
        <v>21</v>
      </c>
      <c r="P9" t="s">
        <v>22</v>
      </c>
      <c r="Q9" t="s">
        <v>21</v>
      </c>
      <c r="R9" t="s">
        <v>22</v>
      </c>
      <c r="S9" t="s">
        <v>21</v>
      </c>
      <c r="T9" t="s">
        <v>21</v>
      </c>
      <c r="U9" t="s">
        <v>21</v>
      </c>
      <c r="V9" t="s">
        <v>21</v>
      </c>
      <c r="AB9">
        <f t="shared" si="0"/>
        <v>5</v>
      </c>
      <c r="AC9">
        <f t="shared" si="1"/>
        <v>13</v>
      </c>
      <c r="AD9">
        <f t="shared" si="2"/>
        <v>18</v>
      </c>
      <c r="AE9" s="53">
        <f t="shared" si="3"/>
        <v>72.222222222222229</v>
      </c>
      <c r="AF9" t="str">
        <f t="shared" si="4"/>
        <v>LIBRE</v>
      </c>
    </row>
    <row r="10" spans="1:32">
      <c r="A10">
        <f>ASISTENCIA!A10</f>
        <v>6</v>
      </c>
      <c r="B10" t="str">
        <f>ASISTENCIA!B9</f>
        <v>GONZALEZ, DEOLINDA</v>
      </c>
      <c r="D10" t="s">
        <v>21</v>
      </c>
      <c r="E10" t="s">
        <v>21</v>
      </c>
      <c r="F10" t="s">
        <v>22</v>
      </c>
      <c r="G10" t="s">
        <v>21</v>
      </c>
      <c r="H10" t="s">
        <v>21</v>
      </c>
      <c r="I10" t="s">
        <v>22</v>
      </c>
      <c r="J10" t="s">
        <v>21</v>
      </c>
      <c r="K10" t="s">
        <v>21</v>
      </c>
      <c r="L10" s="46"/>
      <c r="M10" t="s">
        <v>21</v>
      </c>
      <c r="N10" t="s">
        <v>21</v>
      </c>
      <c r="O10" t="s">
        <v>22</v>
      </c>
      <c r="P10" t="s">
        <v>21</v>
      </c>
      <c r="Q10" t="s">
        <v>21</v>
      </c>
      <c r="R10" t="s">
        <v>21</v>
      </c>
      <c r="S10" t="s">
        <v>21</v>
      </c>
      <c r="T10" t="s">
        <v>21</v>
      </c>
      <c r="U10" t="s">
        <v>22</v>
      </c>
      <c r="V10" t="s">
        <v>22</v>
      </c>
      <c r="AB10">
        <f t="shared" si="0"/>
        <v>5</v>
      </c>
      <c r="AC10">
        <f t="shared" si="1"/>
        <v>13</v>
      </c>
      <c r="AD10">
        <f t="shared" si="2"/>
        <v>18</v>
      </c>
      <c r="AE10" s="53">
        <f t="shared" si="3"/>
        <v>72.222222222222229</v>
      </c>
      <c r="AF10" t="str">
        <f t="shared" si="4"/>
        <v>LIBRE</v>
      </c>
    </row>
    <row r="11" spans="1:32">
      <c r="A11">
        <f>ASISTENCIA!A11</f>
        <v>7</v>
      </c>
      <c r="B11" t="str">
        <f>ASISTENCIA!B10</f>
        <v>ZALAZAR, GLORIA</v>
      </c>
      <c r="D11" t="s">
        <v>21</v>
      </c>
      <c r="E11" t="s">
        <v>21</v>
      </c>
      <c r="F11" t="s">
        <v>21</v>
      </c>
      <c r="G11" t="s">
        <v>22</v>
      </c>
      <c r="H11" t="s">
        <v>51</v>
      </c>
      <c r="I11" t="s">
        <v>22</v>
      </c>
      <c r="J11" t="s">
        <v>21</v>
      </c>
      <c r="K11" t="s">
        <v>21</v>
      </c>
      <c r="L11" s="46"/>
      <c r="M11" t="s">
        <v>21</v>
      </c>
      <c r="N11" t="s">
        <v>21</v>
      </c>
      <c r="O11" t="s">
        <v>21</v>
      </c>
      <c r="P11" t="s">
        <v>21</v>
      </c>
      <c r="Q11" t="s">
        <v>21</v>
      </c>
      <c r="R11" t="s">
        <v>22</v>
      </c>
      <c r="S11" t="s">
        <v>22</v>
      </c>
      <c r="T11" t="s">
        <v>21</v>
      </c>
      <c r="U11" t="s">
        <v>22</v>
      </c>
      <c r="V11" t="s">
        <v>21</v>
      </c>
      <c r="AB11">
        <f t="shared" si="0"/>
        <v>5</v>
      </c>
      <c r="AC11">
        <f t="shared" si="1"/>
        <v>13</v>
      </c>
      <c r="AD11">
        <f t="shared" si="2"/>
        <v>18</v>
      </c>
      <c r="AE11" s="53">
        <f t="shared" si="3"/>
        <v>72.222222222222229</v>
      </c>
      <c r="AF11" t="str">
        <f t="shared" si="4"/>
        <v>LIBRE</v>
      </c>
    </row>
    <row r="12" spans="1:32">
      <c r="A12">
        <f>ASISTENCIA!A12</f>
        <v>8</v>
      </c>
      <c r="B12" t="str">
        <f>ASISTENCIA!B11</f>
        <v>RODRIGUEZ, CECILIA</v>
      </c>
      <c r="D12" t="s">
        <v>21</v>
      </c>
      <c r="E12" t="s">
        <v>21</v>
      </c>
      <c r="F12" t="s">
        <v>21</v>
      </c>
      <c r="G12" t="s">
        <v>22</v>
      </c>
      <c r="H12" t="s">
        <v>21</v>
      </c>
      <c r="I12" t="s">
        <v>21</v>
      </c>
      <c r="J12" t="s">
        <v>21</v>
      </c>
      <c r="K12" t="s">
        <v>21</v>
      </c>
      <c r="L12" s="46"/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 t="s">
        <v>21</v>
      </c>
      <c r="S12" t="s">
        <v>21</v>
      </c>
      <c r="T12" t="s">
        <v>21</v>
      </c>
      <c r="U12" t="s">
        <v>21</v>
      </c>
      <c r="V12" t="s">
        <v>21</v>
      </c>
      <c r="AB12">
        <f t="shared" si="0"/>
        <v>1</v>
      </c>
      <c r="AC12">
        <f t="shared" si="1"/>
        <v>17</v>
      </c>
      <c r="AD12">
        <f t="shared" si="2"/>
        <v>18</v>
      </c>
      <c r="AE12" s="53">
        <f t="shared" si="3"/>
        <v>94.444444444444443</v>
      </c>
      <c r="AF12" t="str">
        <f t="shared" si="4"/>
        <v>REGULAR</v>
      </c>
    </row>
    <row r="13" spans="1:32">
      <c r="A13">
        <f>ASISTENCIA!A13</f>
        <v>9</v>
      </c>
      <c r="B13" t="str">
        <f>ASISTENCIA!B12</f>
        <v>FERNANDEZ, ROMINA</v>
      </c>
      <c r="D13" t="s">
        <v>21</v>
      </c>
      <c r="E13" t="s">
        <v>21</v>
      </c>
      <c r="F13" t="s">
        <v>22</v>
      </c>
      <c r="G13" t="s">
        <v>22</v>
      </c>
      <c r="H13" t="s">
        <v>21</v>
      </c>
      <c r="I13" t="s">
        <v>22</v>
      </c>
      <c r="J13" t="s">
        <v>22</v>
      </c>
      <c r="K13" t="s">
        <v>21</v>
      </c>
      <c r="L13" s="46"/>
      <c r="M13" t="s">
        <v>22</v>
      </c>
      <c r="N13" t="s">
        <v>21</v>
      </c>
      <c r="O13" t="s">
        <v>22</v>
      </c>
      <c r="P13" t="s">
        <v>21</v>
      </c>
      <c r="Q13" t="s">
        <v>21</v>
      </c>
      <c r="S13" t="s">
        <v>21</v>
      </c>
      <c r="T13" t="s">
        <v>21</v>
      </c>
      <c r="U13" t="s">
        <v>22</v>
      </c>
      <c r="V13" t="s">
        <v>21</v>
      </c>
      <c r="AB13">
        <f t="shared" si="0"/>
        <v>7</v>
      </c>
      <c r="AC13">
        <f t="shared" si="1"/>
        <v>10</v>
      </c>
      <c r="AD13">
        <f t="shared" si="2"/>
        <v>17</v>
      </c>
      <c r="AE13" s="53">
        <f t="shared" si="3"/>
        <v>58.823529411764703</v>
      </c>
      <c r="AF13" t="str">
        <f t="shared" si="4"/>
        <v>LIBRE</v>
      </c>
    </row>
    <row r="14" spans="1:32">
      <c r="A14">
        <f>ASISTENCIA!A14</f>
        <v>10</v>
      </c>
      <c r="B14" t="str">
        <f>ASISTENCIA!B13</f>
        <v>HERRERA, ELIANA</v>
      </c>
      <c r="D14" t="s">
        <v>21</v>
      </c>
      <c r="E14" t="s">
        <v>21</v>
      </c>
      <c r="F14" t="s">
        <v>22</v>
      </c>
      <c r="G14" t="s">
        <v>22</v>
      </c>
      <c r="H14" t="s">
        <v>50</v>
      </c>
      <c r="I14" t="s">
        <v>21</v>
      </c>
      <c r="J14" t="s">
        <v>22</v>
      </c>
      <c r="K14" t="s">
        <v>21</v>
      </c>
      <c r="L14" s="46"/>
      <c r="M14" t="s">
        <v>22</v>
      </c>
      <c r="N14" t="s">
        <v>21</v>
      </c>
      <c r="O14" t="s">
        <v>21</v>
      </c>
      <c r="P14" t="s">
        <v>21</v>
      </c>
      <c r="Q14" t="s">
        <v>21</v>
      </c>
      <c r="R14" t="s">
        <v>21</v>
      </c>
      <c r="S14" t="s">
        <v>21</v>
      </c>
      <c r="T14" t="s">
        <v>21</v>
      </c>
      <c r="U14" t="s">
        <v>22</v>
      </c>
      <c r="V14" t="s">
        <v>21</v>
      </c>
      <c r="AB14">
        <f t="shared" si="0"/>
        <v>5</v>
      </c>
      <c r="AC14">
        <f t="shared" si="1"/>
        <v>12</v>
      </c>
      <c r="AD14">
        <f t="shared" si="2"/>
        <v>18</v>
      </c>
      <c r="AE14" s="53">
        <f t="shared" si="3"/>
        <v>66.666666666666671</v>
      </c>
      <c r="AF14" t="str">
        <f t="shared" si="4"/>
        <v>LIBRE</v>
      </c>
    </row>
    <row r="15" spans="1:32">
      <c r="A15">
        <f>ASISTENCIA!A15</f>
        <v>11</v>
      </c>
      <c r="B15" t="str">
        <f>ASISTENCIA!B14</f>
        <v>ARAGON, LUCIA</v>
      </c>
      <c r="D15" t="s">
        <v>21</v>
      </c>
      <c r="E15" t="s">
        <v>21</v>
      </c>
      <c r="F15" t="s">
        <v>21</v>
      </c>
      <c r="G15" t="s">
        <v>22</v>
      </c>
      <c r="H15" t="s">
        <v>21</v>
      </c>
      <c r="I15" t="s">
        <v>21</v>
      </c>
      <c r="J15" t="s">
        <v>21</v>
      </c>
      <c r="K15" t="s">
        <v>21</v>
      </c>
      <c r="L15" s="46"/>
      <c r="M15" t="s">
        <v>22</v>
      </c>
      <c r="N15" t="s">
        <v>21</v>
      </c>
      <c r="O15" t="s">
        <v>22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t="s">
        <v>22</v>
      </c>
      <c r="V15" t="s">
        <v>21</v>
      </c>
      <c r="AB15">
        <f t="shared" si="0"/>
        <v>4</v>
      </c>
      <c r="AC15">
        <f t="shared" si="1"/>
        <v>14</v>
      </c>
      <c r="AD15">
        <f t="shared" si="2"/>
        <v>18</v>
      </c>
      <c r="AE15" s="53">
        <f t="shared" si="3"/>
        <v>77.777777777777771</v>
      </c>
      <c r="AF15" t="str">
        <f t="shared" si="4"/>
        <v>LIBRE</v>
      </c>
    </row>
    <row r="16" spans="1:32">
      <c r="A16">
        <f>ASISTENCIA!A16</f>
        <v>12</v>
      </c>
      <c r="B16" t="str">
        <f>ASISTENCIA!B15</f>
        <v>CORDOBA, MARIA JOSE</v>
      </c>
      <c r="D16" t="s">
        <v>21</v>
      </c>
      <c r="E16" t="s">
        <v>21</v>
      </c>
      <c r="F16" t="s">
        <v>21</v>
      </c>
      <c r="G16" t="s">
        <v>22</v>
      </c>
      <c r="H16" t="s">
        <v>22</v>
      </c>
      <c r="I16" t="s">
        <v>21</v>
      </c>
      <c r="J16" t="s">
        <v>21</v>
      </c>
      <c r="K16" t="s">
        <v>22</v>
      </c>
      <c r="L16" s="46"/>
      <c r="M16" t="s">
        <v>22</v>
      </c>
      <c r="N16" t="s">
        <v>21</v>
      </c>
      <c r="O16" t="s">
        <v>21</v>
      </c>
      <c r="P16" t="s">
        <v>21</v>
      </c>
      <c r="Q16" t="s">
        <v>21</v>
      </c>
      <c r="R16" t="s">
        <v>21</v>
      </c>
      <c r="S16" t="s">
        <v>21</v>
      </c>
      <c r="T16" t="s">
        <v>22</v>
      </c>
      <c r="U16" t="s">
        <v>22</v>
      </c>
      <c r="V16" t="s">
        <v>21</v>
      </c>
      <c r="AB16">
        <f t="shared" si="0"/>
        <v>6</v>
      </c>
      <c r="AC16">
        <f t="shared" si="1"/>
        <v>12</v>
      </c>
      <c r="AD16">
        <f t="shared" si="2"/>
        <v>18</v>
      </c>
      <c r="AE16" s="53">
        <f t="shared" si="3"/>
        <v>66.666666666666671</v>
      </c>
      <c r="AF16" t="str">
        <f t="shared" si="4"/>
        <v>LIBRE</v>
      </c>
    </row>
    <row r="17" spans="1:32">
      <c r="A17">
        <f>ASISTENCIA!A17</f>
        <v>13</v>
      </c>
      <c r="B17" t="str">
        <f>ASISTENCIA!B16</f>
        <v>YAPURA, CINTHIA</v>
      </c>
      <c r="D17" t="s">
        <v>21</v>
      </c>
      <c r="E17" t="s">
        <v>21</v>
      </c>
      <c r="F17" t="s">
        <v>21</v>
      </c>
      <c r="G17" t="s">
        <v>22</v>
      </c>
      <c r="H17" t="s">
        <v>21</v>
      </c>
      <c r="I17" t="s">
        <v>21</v>
      </c>
      <c r="J17" t="s">
        <v>21</v>
      </c>
      <c r="K17" t="s">
        <v>21</v>
      </c>
      <c r="L17" s="46"/>
      <c r="M17" t="s">
        <v>22</v>
      </c>
      <c r="N17" t="s">
        <v>21</v>
      </c>
      <c r="O17" t="s">
        <v>21</v>
      </c>
      <c r="P17" t="s">
        <v>22</v>
      </c>
      <c r="Q17" t="s">
        <v>21</v>
      </c>
      <c r="R17" t="s">
        <v>22</v>
      </c>
      <c r="S17" t="s">
        <v>22</v>
      </c>
      <c r="T17" t="s">
        <v>21</v>
      </c>
      <c r="U17" t="s">
        <v>22</v>
      </c>
      <c r="V17" t="s">
        <v>21</v>
      </c>
      <c r="AB17">
        <f t="shared" si="0"/>
        <v>6</v>
      </c>
      <c r="AC17">
        <f t="shared" si="1"/>
        <v>12</v>
      </c>
      <c r="AD17">
        <f t="shared" si="2"/>
        <v>18</v>
      </c>
      <c r="AE17" s="53">
        <f t="shared" si="3"/>
        <v>66.666666666666671</v>
      </c>
      <c r="AF17" t="str">
        <f t="shared" si="4"/>
        <v>LIBRE</v>
      </c>
    </row>
    <row r="18" spans="1:32">
      <c r="A18">
        <f>ASISTENCIA!A18</f>
        <v>14</v>
      </c>
      <c r="B18" t="str">
        <f>ASISTENCIA!B17</f>
        <v>DIAZ, VALERIA</v>
      </c>
      <c r="D18" t="s">
        <v>21</v>
      </c>
      <c r="E18" t="s">
        <v>21</v>
      </c>
      <c r="F18" t="s">
        <v>21</v>
      </c>
      <c r="G18" t="s">
        <v>22</v>
      </c>
      <c r="H18" t="s">
        <v>21</v>
      </c>
      <c r="I18" t="s">
        <v>21</v>
      </c>
      <c r="J18" t="s">
        <v>22</v>
      </c>
      <c r="K18" t="s">
        <v>50</v>
      </c>
      <c r="L18" s="46"/>
      <c r="M18" t="s">
        <v>22</v>
      </c>
      <c r="N18" t="s">
        <v>21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22</v>
      </c>
      <c r="U18" t="s">
        <v>22</v>
      </c>
      <c r="V18" t="s">
        <v>21</v>
      </c>
      <c r="AB18">
        <f t="shared" si="0"/>
        <v>5</v>
      </c>
      <c r="AC18">
        <f t="shared" si="1"/>
        <v>12</v>
      </c>
      <c r="AD18">
        <f t="shared" si="2"/>
        <v>18</v>
      </c>
      <c r="AE18" s="53">
        <f t="shared" si="3"/>
        <v>66.666666666666671</v>
      </c>
      <c r="AF18" t="str">
        <f t="shared" si="4"/>
        <v>LIBRE</v>
      </c>
    </row>
    <row r="19" spans="1:32">
      <c r="A19">
        <f>ASISTENCIA!A19</f>
        <v>15</v>
      </c>
      <c r="B19" t="str">
        <f>ASISTENCIA!B18</f>
        <v>GAITAN, ANYELEN</v>
      </c>
      <c r="D19" t="s">
        <v>21</v>
      </c>
      <c r="E19" t="s">
        <v>21</v>
      </c>
      <c r="F19" t="s">
        <v>22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s="46"/>
      <c r="M19" t="s">
        <v>22</v>
      </c>
      <c r="N19" t="s">
        <v>21</v>
      </c>
      <c r="O19" t="s">
        <v>21</v>
      </c>
      <c r="P19" t="s">
        <v>22</v>
      </c>
      <c r="Q19" t="s">
        <v>21</v>
      </c>
      <c r="S19" t="s">
        <v>22</v>
      </c>
      <c r="T19" t="s">
        <v>21</v>
      </c>
      <c r="U19" t="s">
        <v>21</v>
      </c>
      <c r="V19" t="s">
        <v>21</v>
      </c>
      <c r="AB19">
        <f t="shared" si="0"/>
        <v>4</v>
      </c>
      <c r="AC19">
        <f t="shared" si="1"/>
        <v>13</v>
      </c>
      <c r="AD19">
        <f t="shared" si="2"/>
        <v>17</v>
      </c>
      <c r="AE19" s="53">
        <f t="shared" si="3"/>
        <v>76.470588235294116</v>
      </c>
      <c r="AF19" t="str">
        <f t="shared" si="4"/>
        <v>LIBRE</v>
      </c>
    </row>
    <row r="20" spans="1:32">
      <c r="A20">
        <f>ASISTENCIA!A20</f>
        <v>16</v>
      </c>
      <c r="B20" t="str">
        <f>ASISTENCIA!B19</f>
        <v>MOYA, ANGELO</v>
      </c>
      <c r="D20" t="s">
        <v>21</v>
      </c>
      <c r="E20" t="s">
        <v>21</v>
      </c>
      <c r="F20" t="s">
        <v>22</v>
      </c>
      <c r="G20" t="s">
        <v>22</v>
      </c>
      <c r="H20" t="s">
        <v>22</v>
      </c>
      <c r="I20" t="s">
        <v>21</v>
      </c>
      <c r="J20" t="s">
        <v>21</v>
      </c>
      <c r="K20" t="s">
        <v>22</v>
      </c>
      <c r="L20" s="46"/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 t="s">
        <v>21</v>
      </c>
      <c r="S20" t="s">
        <v>22</v>
      </c>
      <c r="T20" t="s">
        <v>22</v>
      </c>
      <c r="U20" t="s">
        <v>22</v>
      </c>
      <c r="V20" t="s">
        <v>22</v>
      </c>
      <c r="AB20">
        <f t="shared" si="0"/>
        <v>8</v>
      </c>
      <c r="AC20">
        <f t="shared" si="1"/>
        <v>10</v>
      </c>
      <c r="AD20">
        <f t="shared" si="2"/>
        <v>18</v>
      </c>
      <c r="AE20" s="53">
        <f t="shared" si="3"/>
        <v>55.555555555555557</v>
      </c>
      <c r="AF20" t="str">
        <f t="shared" si="4"/>
        <v>LIBRE</v>
      </c>
    </row>
    <row r="21" spans="1:32">
      <c r="A21">
        <f>ASISTENCIA!A21</f>
        <v>17</v>
      </c>
      <c r="B21" t="str">
        <f>ASISTENCIA!B20</f>
        <v>RODRIGUEZ, GISELLA</v>
      </c>
      <c r="D21" t="s">
        <v>21</v>
      </c>
      <c r="E21" t="s">
        <v>21</v>
      </c>
      <c r="F21" t="s">
        <v>22</v>
      </c>
      <c r="H21" t="s">
        <v>51</v>
      </c>
      <c r="I21" t="s">
        <v>22</v>
      </c>
      <c r="J21" t="s">
        <v>21</v>
      </c>
      <c r="K21" t="s">
        <v>52</v>
      </c>
      <c r="L21" s="46"/>
      <c r="M21" t="s">
        <v>22</v>
      </c>
      <c r="N21" t="s">
        <v>22</v>
      </c>
      <c r="O21" t="s">
        <v>21</v>
      </c>
      <c r="P21" t="s">
        <v>22</v>
      </c>
      <c r="Q21" t="s">
        <v>22</v>
      </c>
      <c r="R21" t="s">
        <v>21</v>
      </c>
      <c r="S21" t="s">
        <v>22</v>
      </c>
      <c r="T21" t="s">
        <v>22</v>
      </c>
      <c r="U21" t="s">
        <v>22</v>
      </c>
      <c r="V21" t="s">
        <v>21</v>
      </c>
      <c r="AB21">
        <f t="shared" si="0"/>
        <v>9</v>
      </c>
      <c r="AC21">
        <f t="shared" si="1"/>
        <v>7</v>
      </c>
      <c r="AD21">
        <f t="shared" si="2"/>
        <v>17</v>
      </c>
      <c r="AE21" s="53">
        <f t="shared" si="3"/>
        <v>41.176470588235297</v>
      </c>
      <c r="AF21" t="str">
        <f t="shared" si="4"/>
        <v>LIBRE</v>
      </c>
    </row>
    <row r="22" spans="1:32">
      <c r="A22">
        <f>ASISTENCIA!A22</f>
        <v>18</v>
      </c>
      <c r="B22" t="str">
        <f>ASISTENCIA!B21</f>
        <v>MATURANA, MELISSA</v>
      </c>
      <c r="D22" t="s">
        <v>21</v>
      </c>
      <c r="E22" t="s">
        <v>21</v>
      </c>
      <c r="F22" t="s">
        <v>22</v>
      </c>
      <c r="G22" t="s">
        <v>21</v>
      </c>
      <c r="H22" t="s">
        <v>51</v>
      </c>
      <c r="I22" t="s">
        <v>21</v>
      </c>
      <c r="J22" t="s">
        <v>21</v>
      </c>
      <c r="K22" t="s">
        <v>52</v>
      </c>
      <c r="L22" s="46"/>
      <c r="M22" t="s">
        <v>22</v>
      </c>
      <c r="N22" t="s">
        <v>22</v>
      </c>
      <c r="O22" t="s">
        <v>21</v>
      </c>
      <c r="P22" t="s">
        <v>22</v>
      </c>
      <c r="Q22" t="s">
        <v>22</v>
      </c>
      <c r="R22" t="s">
        <v>21</v>
      </c>
      <c r="S22" t="s">
        <v>22</v>
      </c>
      <c r="T22" t="s">
        <v>21</v>
      </c>
      <c r="U22" t="s">
        <v>22</v>
      </c>
      <c r="V22" t="s">
        <v>21</v>
      </c>
      <c r="AB22">
        <f t="shared" si="0"/>
        <v>7</v>
      </c>
      <c r="AC22">
        <f t="shared" si="1"/>
        <v>10</v>
      </c>
      <c r="AD22">
        <f t="shared" si="2"/>
        <v>18</v>
      </c>
      <c r="AE22" s="53">
        <f t="shared" si="3"/>
        <v>55.555555555555557</v>
      </c>
      <c r="AF22" t="str">
        <f t="shared" si="4"/>
        <v>LIBRE</v>
      </c>
    </row>
    <row r="23" spans="1:32">
      <c r="A23">
        <f>ASISTENCIA!A23</f>
        <v>19</v>
      </c>
      <c r="B23" t="str">
        <f>ASISTENCIA!B22</f>
        <v>ROMERO, NATALIA</v>
      </c>
      <c r="D23" t="s">
        <v>22</v>
      </c>
      <c r="E23" t="s">
        <v>21</v>
      </c>
      <c r="F23" t="s">
        <v>22</v>
      </c>
      <c r="G23" t="s">
        <v>21</v>
      </c>
      <c r="H23" t="s">
        <v>21</v>
      </c>
      <c r="I23" t="s">
        <v>21</v>
      </c>
      <c r="J23" t="s">
        <v>22</v>
      </c>
      <c r="K23" t="s">
        <v>21</v>
      </c>
      <c r="L23" s="46"/>
      <c r="M23" t="s">
        <v>21</v>
      </c>
      <c r="N23" t="s">
        <v>21</v>
      </c>
      <c r="O23" t="s">
        <v>22</v>
      </c>
      <c r="P23" t="s">
        <v>21</v>
      </c>
      <c r="Q23" t="s">
        <v>21</v>
      </c>
      <c r="R23" t="s">
        <v>21</v>
      </c>
      <c r="S23" t="s">
        <v>22</v>
      </c>
      <c r="T23" t="s">
        <v>21</v>
      </c>
      <c r="U23" t="s">
        <v>21</v>
      </c>
      <c r="V23" t="s">
        <v>21</v>
      </c>
      <c r="AB23">
        <f t="shared" si="0"/>
        <v>5</v>
      </c>
      <c r="AC23">
        <f t="shared" si="1"/>
        <v>13</v>
      </c>
      <c r="AD23">
        <f t="shared" si="2"/>
        <v>18</v>
      </c>
      <c r="AE23" s="53">
        <f t="shared" si="3"/>
        <v>72.222222222222229</v>
      </c>
      <c r="AF23" t="str">
        <f t="shared" si="4"/>
        <v>LIBRE</v>
      </c>
    </row>
    <row r="24" spans="1:32">
      <c r="A24">
        <f>ASISTENCIA!A24</f>
        <v>20</v>
      </c>
      <c r="B24" t="str">
        <f>ASISTENCIA!B23</f>
        <v>MIRANDA, AMIRA</v>
      </c>
      <c r="D24" t="s">
        <v>22</v>
      </c>
      <c r="E24" t="s">
        <v>21</v>
      </c>
      <c r="F24" t="s">
        <v>22</v>
      </c>
      <c r="G24" t="s">
        <v>21</v>
      </c>
      <c r="H24" t="s">
        <v>21</v>
      </c>
      <c r="I24" t="s">
        <v>22</v>
      </c>
      <c r="J24" t="s">
        <v>21</v>
      </c>
      <c r="K24" t="s">
        <v>22</v>
      </c>
      <c r="L24" s="46"/>
      <c r="M24" t="s">
        <v>22</v>
      </c>
      <c r="N24" t="s">
        <v>21</v>
      </c>
      <c r="O24" t="s">
        <v>21</v>
      </c>
      <c r="P24" t="s">
        <v>21</v>
      </c>
      <c r="Q24" t="s">
        <v>22</v>
      </c>
      <c r="R24" t="s">
        <v>22</v>
      </c>
      <c r="S24" t="s">
        <v>21</v>
      </c>
      <c r="T24" t="s">
        <v>22</v>
      </c>
      <c r="U24" t="s">
        <v>21</v>
      </c>
      <c r="V24" t="s">
        <v>21</v>
      </c>
      <c r="AB24">
        <f t="shared" si="0"/>
        <v>8</v>
      </c>
      <c r="AC24">
        <f t="shared" si="1"/>
        <v>10</v>
      </c>
      <c r="AD24">
        <f t="shared" si="2"/>
        <v>18</v>
      </c>
      <c r="AE24" s="53">
        <f t="shared" si="3"/>
        <v>55.555555555555557</v>
      </c>
      <c r="AF24" t="str">
        <f t="shared" si="4"/>
        <v>LIBRE</v>
      </c>
    </row>
    <row r="25" spans="1:32">
      <c r="A25">
        <f>ASISTENCIA!A25</f>
        <v>21</v>
      </c>
      <c r="B25" t="str">
        <f>ASISTENCIA!B24</f>
        <v>RIOS, REBECA</v>
      </c>
      <c r="D25" t="s">
        <v>22</v>
      </c>
      <c r="E25" t="s">
        <v>21</v>
      </c>
      <c r="F25" t="s">
        <v>22</v>
      </c>
      <c r="G25" t="s">
        <v>21</v>
      </c>
      <c r="H25" t="s">
        <v>21</v>
      </c>
      <c r="I25" t="s">
        <v>21</v>
      </c>
      <c r="J25" t="s">
        <v>21</v>
      </c>
      <c r="K25" t="s">
        <v>21</v>
      </c>
      <c r="L25" s="46"/>
      <c r="M25" t="s">
        <v>22</v>
      </c>
      <c r="N25" t="s">
        <v>22</v>
      </c>
      <c r="O25" t="s">
        <v>22</v>
      </c>
      <c r="P25" t="s">
        <v>21</v>
      </c>
      <c r="Q25" t="s">
        <v>21</v>
      </c>
      <c r="R25" t="s">
        <v>22</v>
      </c>
      <c r="S25" t="s">
        <v>22</v>
      </c>
      <c r="T25" t="s">
        <v>21</v>
      </c>
      <c r="U25" t="s">
        <v>21</v>
      </c>
      <c r="V25" t="s">
        <v>21</v>
      </c>
      <c r="AB25">
        <f t="shared" si="0"/>
        <v>7</v>
      </c>
      <c r="AC25">
        <f t="shared" si="1"/>
        <v>11</v>
      </c>
      <c r="AD25">
        <f t="shared" si="2"/>
        <v>18</v>
      </c>
      <c r="AE25" s="53">
        <f t="shared" si="3"/>
        <v>61.111111111111114</v>
      </c>
      <c r="AF25" t="str">
        <f t="shared" si="4"/>
        <v>LIBRE</v>
      </c>
    </row>
    <row r="26" spans="1:32">
      <c r="B26" t="s">
        <v>54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 t="s">
        <v>22</v>
      </c>
      <c r="S26" t="s">
        <v>21</v>
      </c>
      <c r="T26" t="s">
        <v>21</v>
      </c>
      <c r="U26" t="s">
        <v>22</v>
      </c>
      <c r="V26" t="s">
        <v>21</v>
      </c>
      <c r="AB26">
        <f t="shared" si="0"/>
        <v>2</v>
      </c>
      <c r="AC26">
        <f t="shared" si="1"/>
        <v>8</v>
      </c>
      <c r="AD26">
        <f t="shared" si="2"/>
        <v>10</v>
      </c>
      <c r="AE26" s="53">
        <f t="shared" si="3"/>
        <v>80</v>
      </c>
      <c r="AF26" t="str">
        <f t="shared" si="4"/>
        <v>REGULAR</v>
      </c>
    </row>
    <row r="27" spans="1:32">
      <c r="B27" t="s">
        <v>49</v>
      </c>
      <c r="D27">
        <f>COUNTIF(D6:D25,"A")</f>
        <v>3</v>
      </c>
      <c r="E27">
        <f t="shared" ref="E27:G27" si="5">COUNTIF(E6:E25,"A")</f>
        <v>1</v>
      </c>
      <c r="F27">
        <f t="shared" si="5"/>
        <v>10</v>
      </c>
      <c r="G27">
        <f t="shared" si="5"/>
        <v>13</v>
      </c>
      <c r="H27">
        <f t="shared" ref="H27:L27" si="6">COUNTIF(H6:H25,"A")</f>
        <v>2</v>
      </c>
      <c r="I27">
        <f t="shared" si="6"/>
        <v>6</v>
      </c>
      <c r="J27">
        <f t="shared" si="6"/>
        <v>4</v>
      </c>
      <c r="K27">
        <f t="shared" si="6"/>
        <v>4</v>
      </c>
      <c r="L27">
        <f t="shared" si="6"/>
        <v>0</v>
      </c>
      <c r="M27">
        <f t="shared" ref="M27:N27" si="7">COUNTIF(M6:M25,"A")</f>
        <v>15</v>
      </c>
      <c r="N27">
        <f t="shared" si="7"/>
        <v>4</v>
      </c>
      <c r="O27">
        <f t="shared" ref="O27:P27" si="8">COUNTIF(O6:O25,"A")</f>
        <v>8</v>
      </c>
      <c r="P27">
        <f t="shared" si="8"/>
        <v>6</v>
      </c>
      <c r="Q27">
        <f t="shared" ref="Q27:R27" si="9">COUNTIF(Q6:Q25,"A")</f>
        <v>3</v>
      </c>
      <c r="R27">
        <f t="shared" si="9"/>
        <v>6</v>
      </c>
      <c r="S27">
        <f t="shared" ref="S27:U27" si="10">COUNTIF(S6:S25,"A")</f>
        <v>9</v>
      </c>
      <c r="T27">
        <f t="shared" si="10"/>
        <v>5</v>
      </c>
      <c r="U27">
        <f t="shared" si="10"/>
        <v>12</v>
      </c>
      <c r="V27">
        <f t="shared" ref="V27" si="11">COUNTIF(V6:V25,"A")</f>
        <v>4</v>
      </c>
    </row>
    <row r="28" spans="1:32">
      <c r="B28" t="s">
        <v>48</v>
      </c>
      <c r="D28">
        <f>COUNTIF(D7:D26,"P")</f>
        <v>16</v>
      </c>
      <c r="E28">
        <f t="shared" ref="E28:G28" si="12">COUNTIF(E7:E26,"P")</f>
        <v>18</v>
      </c>
      <c r="F28">
        <f t="shared" si="12"/>
        <v>9</v>
      </c>
      <c r="G28">
        <f t="shared" si="12"/>
        <v>6</v>
      </c>
      <c r="H28">
        <f t="shared" ref="H28:L28" si="13">COUNTIF(H7:H26,"P")</f>
        <v>16</v>
      </c>
      <c r="I28">
        <f t="shared" si="13"/>
        <v>13</v>
      </c>
      <c r="J28">
        <f t="shared" si="13"/>
        <v>15</v>
      </c>
      <c r="K28">
        <f t="shared" si="13"/>
        <v>12</v>
      </c>
      <c r="L28">
        <f t="shared" si="13"/>
        <v>0</v>
      </c>
      <c r="M28">
        <f t="shared" ref="M28:N28" si="14">COUNTIF(M7:M26,"P")</f>
        <v>6</v>
      </c>
      <c r="N28">
        <f t="shared" si="14"/>
        <v>16</v>
      </c>
      <c r="O28">
        <f t="shared" ref="O28:P28" si="15">COUNTIF(O7:O26,"P")</f>
        <v>13</v>
      </c>
      <c r="P28">
        <f t="shared" si="15"/>
        <v>14</v>
      </c>
      <c r="Q28">
        <f t="shared" ref="Q28:R28" si="16">COUNTIF(Q7:Q26,"P")</f>
        <v>17</v>
      </c>
      <c r="R28">
        <f t="shared" si="16"/>
        <v>11</v>
      </c>
      <c r="S28">
        <f t="shared" ref="S28:U28" si="17">COUNTIF(S7:S26,"P")</f>
        <v>11</v>
      </c>
      <c r="T28">
        <f t="shared" si="17"/>
        <v>15</v>
      </c>
      <c r="U28">
        <f t="shared" si="17"/>
        <v>7</v>
      </c>
      <c r="V28">
        <f t="shared" ref="V28" si="18">COUNTIF(V7:V26,"P")</f>
        <v>17</v>
      </c>
    </row>
  </sheetData>
  <mergeCells count="6">
    <mergeCell ref="AF4:AF5"/>
    <mergeCell ref="L6:L25"/>
    <mergeCell ref="AB4:AB5"/>
    <mergeCell ref="AC4:AC5"/>
    <mergeCell ref="AD4:AD5"/>
    <mergeCell ref="AE4:AE5"/>
  </mergeCells>
  <conditionalFormatting sqref="C6:K25 M6:P26 R8:R12 R14:R18 R20:R26 Q7:Q26 Q6:V6 S7:V26">
    <cfRule type="cellIs" dxfId="1" priority="2" operator="equal">
      <formula>"A"</formula>
    </cfRule>
    <cfRule type="cellIs" dxfId="0" priority="3" operator="equal">
      <formula>"P"</formula>
    </cfRule>
  </conditionalFormatting>
  <conditionalFormatting sqref="D27:V2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sqref="A1:B87"/>
    </sheetView>
  </sheetViews>
  <sheetFormatPr baseColWidth="10" defaultRowHeight="15"/>
  <sheetData>
    <row r="1" spans="1:2">
      <c r="A1" s="45"/>
      <c r="B1" s="45"/>
    </row>
    <row r="2" spans="1:2">
      <c r="A2" s="22"/>
      <c r="B2" s="52"/>
    </row>
    <row r="3" spans="1:2">
      <c r="A3" s="22"/>
      <c r="B3" s="52"/>
    </row>
    <row r="4" spans="1:2">
      <c r="A4" s="22"/>
      <c r="B4" s="52"/>
    </row>
    <row r="5" spans="1:2">
      <c r="A5" s="22"/>
      <c r="B5" s="52"/>
    </row>
    <row r="6" spans="1:2">
      <c r="A6" s="22"/>
      <c r="B6" s="52"/>
    </row>
    <row r="7" spans="1:2">
      <c r="A7" s="22"/>
      <c r="B7" s="52"/>
    </row>
    <row r="8" spans="1:2" ht="18.75">
      <c r="A8" s="22"/>
      <c r="B8" s="23"/>
    </row>
    <row r="9" spans="1:2">
      <c r="A9" s="22"/>
      <c r="B9" s="52"/>
    </row>
    <row r="10" spans="1:2">
      <c r="A10" s="22"/>
      <c r="B10" s="52"/>
    </row>
    <row r="11" spans="1:2">
      <c r="A11" s="22"/>
      <c r="B11" s="52"/>
    </row>
    <row r="12" spans="1:2" ht="18.75">
      <c r="A12" s="22"/>
      <c r="B12" s="23"/>
    </row>
    <row r="13" spans="1:2" ht="15" customHeight="1">
      <c r="A13" s="22"/>
      <c r="B13" s="24"/>
    </row>
    <row r="14" spans="1:2" ht="15" customHeight="1">
      <c r="A14" s="22"/>
      <c r="B14" s="25"/>
    </row>
    <row r="15" spans="1:2" ht="15" customHeight="1">
      <c r="A15" s="22"/>
      <c r="B15" s="25"/>
    </row>
    <row r="16" spans="1:2" ht="15" customHeight="1">
      <c r="A16" s="22"/>
      <c r="B16" s="25"/>
    </row>
    <row r="17" spans="1:2" ht="15" customHeight="1">
      <c r="A17" s="22"/>
      <c r="B17" s="25"/>
    </row>
    <row r="18" spans="1:2" ht="15" customHeight="1">
      <c r="A18" s="22"/>
      <c r="B18" s="25"/>
    </row>
    <row r="19" spans="1:2" ht="15" customHeight="1">
      <c r="A19" s="22"/>
      <c r="B19" s="25"/>
    </row>
    <row r="20" spans="1:2" ht="18.75" customHeight="1">
      <c r="A20" s="22"/>
      <c r="B20" s="26"/>
    </row>
    <row r="21" spans="1:2" ht="15" customHeight="1"/>
    <row r="22" spans="1:2" ht="15" customHeight="1">
      <c r="A22" s="22"/>
      <c r="B22" s="49"/>
    </row>
    <row r="23" spans="1:2" ht="15" customHeight="1">
      <c r="A23" s="22"/>
      <c r="B23" s="50"/>
    </row>
    <row r="24" spans="1:2" ht="15" customHeight="1">
      <c r="A24" s="22"/>
      <c r="B24" s="50"/>
    </row>
    <row r="25" spans="1:2" ht="18.75" customHeight="1">
      <c r="A25" s="22"/>
      <c r="B25" s="51"/>
    </row>
  </sheetData>
  <mergeCells count="4">
    <mergeCell ref="B22:B25"/>
    <mergeCell ref="B2:B7"/>
    <mergeCell ref="A1:B1"/>
    <mergeCell ref="B9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ASISTENCIA</vt:lpstr>
      <vt:lpstr>NOTAS</vt:lpstr>
      <vt:lpstr>RENDIMIENTO DE ALUMNOS </vt:lpstr>
      <vt:lpstr>ASIST. TEC. APLIC.</vt:lpstr>
      <vt:lpstr>GRUPOS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2013-05-22T00:49:22Z</dcterms:created>
  <dcterms:modified xsi:type="dcterms:W3CDTF">2013-11-29T23:49:23Z</dcterms:modified>
</cp:coreProperties>
</file>